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fransvandenberg/Desktop/"/>
    </mc:Choice>
  </mc:AlternateContent>
  <xr:revisionPtr revIDLastSave="0" documentId="8_{1331FAD4-204F-6044-BDC0-80DB432A7BDA}" xr6:coauthVersionLast="47" xr6:coauthVersionMax="47" xr10:uidLastSave="{00000000-0000-0000-0000-000000000000}"/>
  <bookViews>
    <workbookView xWindow="0" yWindow="500" windowWidth="23040" windowHeight="9000" xr2:uid="{00000000-000D-0000-FFFF-FFFF00000000}"/>
  </bookViews>
  <sheets>
    <sheet name=")verzicht 2023" sheetId="1" r:id="rId1"/>
    <sheet name="Begroting 2024" sheetId="2" r:id="rId2"/>
    <sheet name="Gecombineer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B59" i="3"/>
  <c r="C43" i="3"/>
  <c r="B43" i="3"/>
  <c r="D29" i="3"/>
  <c r="C29" i="3"/>
  <c r="B29" i="3"/>
  <c r="D28" i="3"/>
  <c r="D27" i="3"/>
  <c r="D26" i="3"/>
  <c r="D25" i="3"/>
  <c r="D24" i="3"/>
  <c r="D23" i="3"/>
  <c r="D22" i="3"/>
  <c r="D21" i="3"/>
  <c r="D20" i="3"/>
  <c r="D19" i="3"/>
  <c r="G18" i="3"/>
  <c r="D18" i="3"/>
  <c r="C18" i="3"/>
  <c r="D17" i="3"/>
  <c r="G16" i="3"/>
  <c r="D13" i="3"/>
  <c r="C13" i="3"/>
  <c r="B13" i="3"/>
  <c r="G11" i="3"/>
  <c r="D11" i="3"/>
  <c r="G10" i="3"/>
  <c r="D10" i="3"/>
  <c r="G9" i="3"/>
  <c r="D9" i="3"/>
  <c r="G8" i="3"/>
  <c r="D8" i="3"/>
  <c r="G7" i="3"/>
  <c r="C27" i="2"/>
  <c r="B27" i="2"/>
  <c r="C11" i="2"/>
  <c r="B11" i="2"/>
  <c r="E32" i="1"/>
  <c r="D32" i="1"/>
  <c r="C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I16" i="1"/>
  <c r="E16" i="1"/>
  <c r="I15" i="1"/>
  <c r="E15" i="1"/>
  <c r="E11" i="1"/>
  <c r="D11" i="1"/>
  <c r="C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<sst xmlns="http://schemas.openxmlformats.org/spreadsheetml/2006/main" count="129" uniqueCount="55">
  <si>
    <t>BBC Financieël Overzicht 2024</t>
  </si>
  <si>
    <t>Inkomsten</t>
  </si>
  <si>
    <t>Omschrijving</t>
  </si>
  <si>
    <t>Begroting</t>
  </si>
  <si>
    <t>Werkelijk</t>
  </si>
  <si>
    <t>Verschil</t>
  </si>
  <si>
    <t>Saldo op 1 januari 2024</t>
  </si>
  <si>
    <t>Betaalrekening</t>
  </si>
  <si>
    <t>Contributie</t>
  </si>
  <si>
    <t>Spaarrekening</t>
  </si>
  <si>
    <t>Rente Bank</t>
  </si>
  <si>
    <t>Totaal 1 januari 2024</t>
  </si>
  <si>
    <t>Aspergedrive</t>
  </si>
  <si>
    <t xml:space="preserve">Inkomsten </t>
  </si>
  <si>
    <t>Beginnerscursus</t>
  </si>
  <si>
    <t>Sub Totaal</t>
  </si>
  <si>
    <t>Subsidie Jumbo</t>
  </si>
  <si>
    <t xml:space="preserve">Uitgaven </t>
  </si>
  <si>
    <t>Totaal</t>
  </si>
  <si>
    <t>Saldo op 1 januari 2025</t>
  </si>
  <si>
    <t xml:space="preserve">       Uitgaven</t>
  </si>
  <si>
    <t xml:space="preserve">Betaalrekening </t>
  </si>
  <si>
    <t xml:space="preserve">Zaalhuur </t>
  </si>
  <si>
    <t xml:space="preserve">Drives </t>
  </si>
  <si>
    <t>Materiaal/Onderhoud</t>
  </si>
  <si>
    <t>Bestuur</t>
  </si>
  <si>
    <t>Contributie NBB</t>
  </si>
  <si>
    <t>Lief-/leed,attenties</t>
  </si>
  <si>
    <t>Apergedrive</t>
  </si>
  <si>
    <t>Opleidingen</t>
  </si>
  <si>
    <t>Bankkosten</t>
  </si>
  <si>
    <t>Klaarzetten meubilair</t>
  </si>
  <si>
    <t>Notaris</t>
  </si>
  <si>
    <t>Bridgecursus kosten</t>
  </si>
  <si>
    <t>Attenties</t>
  </si>
  <si>
    <t>ALV 2024</t>
  </si>
  <si>
    <t>Diversen</t>
  </si>
  <si>
    <t>Onvoorzien</t>
  </si>
  <si>
    <t>BBC begroting 2024</t>
  </si>
  <si>
    <t>Begroting 2023</t>
  </si>
  <si>
    <t>Begroting 2024</t>
  </si>
  <si>
    <t>Uitgaven</t>
  </si>
  <si>
    <t>Materiaal</t>
  </si>
  <si>
    <t>Contributie NBB/distr.</t>
  </si>
  <si>
    <t>Lief en leed, attenties</t>
  </si>
  <si>
    <t>klaarzetten tafels</t>
  </si>
  <si>
    <t>diversen</t>
  </si>
  <si>
    <t>BBC Financieel Overzicht 2023</t>
  </si>
  <si>
    <t>Saldo op 2 januari 2023</t>
  </si>
  <si>
    <t>Lopende rekening</t>
  </si>
  <si>
    <t>Totaal 2 januari 2023</t>
  </si>
  <si>
    <t>Subtotaal</t>
  </si>
  <si>
    <t xml:space="preserve"> Totaal</t>
  </si>
  <si>
    <t>Lief en lied, attenties</t>
  </si>
  <si>
    <t>Klaarzetten tafels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</si>
</sst>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8" formatCode="d\ mmmm\ yyyy"/>
    <numFmt numFmtId="169" formatCode="&quot;€ &quot;#,##0.00;&quot;€ -&quot;#,##0.00"/>
    <numFmt numFmtId="170" formatCode="&quot;€ &quot;#,##0.00"/>
    <numFmt numFmtId="171" formatCode="[$€-413]\ #,##0.00;[Red][$€-413]\ #,##0.00\-"/>
    <numFmt numFmtId="172" formatCode="#,##0\ [$€-1];[Red]\-#,##0\ [$€-1]"/>
  </numFmts>
  <fonts count="11" x14ac:knownFonts="1">
    <font>
      <sz val="11"/>
      <color theme="1"/>
      <name val="Calibri"/>
      <charset val="134"/>
      <scheme val="minor"/>
    </font>
    <font>
      <b/>
      <u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5117038483843"/>
        <bgColor rgb="FFFFFFCC"/>
      </patternFill>
    </fill>
    <fill>
      <patternFill patternType="solid">
        <fgColor rgb="FF92D050"/>
        <bgColor rgb="FFA9D18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A9D18E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0" xfId="1" applyFont="1"/>
    <xf numFmtId="0" fontId="4" fillId="0" borderId="2" xfId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" fontId="3" fillId="0" borderId="3" xfId="1" applyNumberFormat="1" applyFont="1" applyBorder="1" applyAlignment="1">
      <alignment horizontal="right"/>
    </xf>
    <xf numFmtId="0" fontId="4" fillId="0" borderId="0" xfId="1" applyFont="1"/>
    <xf numFmtId="168" fontId="3" fillId="0" borderId="0" xfId="1" applyNumberFormat="1" applyFont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/>
    <xf numFmtId="169" fontId="3" fillId="3" borderId="8" xfId="1" applyNumberFormat="1" applyFont="1" applyFill="1" applyBorder="1" applyAlignment="1">
      <alignment horizontal="right"/>
    </xf>
    <xf numFmtId="170" fontId="3" fillId="0" borderId="3" xfId="1" applyNumberFormat="1" applyFont="1" applyBorder="1" applyAlignment="1">
      <alignment horizontal="right"/>
    </xf>
    <xf numFmtId="0" fontId="3" fillId="0" borderId="9" xfId="1" applyFont="1" applyBorder="1"/>
    <xf numFmtId="170" fontId="3" fillId="3" borderId="10" xfId="1" applyNumberFormat="1" applyFont="1" applyFill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6" fillId="0" borderId="11" xfId="1" applyFont="1" applyBorder="1" applyAlignment="1">
      <alignment horizontal="left"/>
    </xf>
    <xf numFmtId="170" fontId="6" fillId="0" borderId="12" xfId="1" applyNumberFormat="1" applyFont="1" applyBorder="1"/>
    <xf numFmtId="4" fontId="3" fillId="0" borderId="2" xfId="1" applyNumberFormat="1" applyFont="1" applyBorder="1" applyAlignment="1">
      <alignment horizontal="left" vertical="center"/>
    </xf>
    <xf numFmtId="170" fontId="3" fillId="0" borderId="2" xfId="1" applyNumberFormat="1" applyFont="1" applyBorder="1" applyAlignment="1">
      <alignment horizontal="right"/>
    </xf>
    <xf numFmtId="170" fontId="3" fillId="4" borderId="2" xfId="1" applyNumberFormat="1" applyFont="1" applyFill="1" applyBorder="1" applyAlignment="1">
      <alignment horizontal="right"/>
    </xf>
    <xf numFmtId="170" fontId="3" fillId="0" borderId="13" xfId="1" applyNumberFormat="1" applyFont="1" applyBorder="1"/>
    <xf numFmtId="0" fontId="6" fillId="0" borderId="14" xfId="1" applyFont="1" applyBorder="1"/>
    <xf numFmtId="170" fontId="6" fillId="0" borderId="15" xfId="1" applyNumberFormat="1" applyFont="1" applyBorder="1"/>
    <xf numFmtId="170" fontId="3" fillId="2" borderId="2" xfId="1" applyNumberFormat="1" applyFont="1" applyFill="1" applyBorder="1" applyAlignment="1">
      <alignment horizontal="right"/>
    </xf>
    <xf numFmtId="171" fontId="4" fillId="5" borderId="0" xfId="1" applyNumberFormat="1" applyFont="1" applyFill="1"/>
    <xf numFmtId="0" fontId="4" fillId="0" borderId="2" xfId="1" applyFont="1" applyBorder="1"/>
    <xf numFmtId="170" fontId="4" fillId="0" borderId="2" xfId="1" applyNumberFormat="1" applyFont="1" applyBorder="1" applyAlignment="1">
      <alignment horizontal="right"/>
    </xf>
    <xf numFmtId="170" fontId="4" fillId="2" borderId="2" xfId="1" applyNumberFormat="1" applyFont="1" applyFill="1" applyBorder="1"/>
    <xf numFmtId="170" fontId="4" fillId="0" borderId="2" xfId="1" applyNumberFormat="1" applyFont="1" applyBorder="1"/>
    <xf numFmtId="4" fontId="3" fillId="0" borderId="0" xfId="1" applyNumberFormat="1" applyFont="1" applyAlignment="1">
      <alignment horizontal="right"/>
    </xf>
    <xf numFmtId="4" fontId="3" fillId="0" borderId="0" xfId="1" applyNumberFormat="1" applyFont="1"/>
    <xf numFmtId="0" fontId="2" fillId="0" borderId="0" xfId="1" applyFont="1" applyAlignment="1">
      <alignment horizontal="center"/>
    </xf>
    <xf numFmtId="0" fontId="3" fillId="0" borderId="2" xfId="1" applyFont="1" applyBorder="1"/>
    <xf numFmtId="170" fontId="7" fillId="2" borderId="2" xfId="1" applyNumberFormat="1" applyFont="1" applyFill="1" applyBorder="1"/>
    <xf numFmtId="4" fontId="3" fillId="0" borderId="0" xfId="1" applyNumberFormat="1" applyFont="1" applyAlignment="1">
      <alignment horizontal="center" vertical="center"/>
    </xf>
    <xf numFmtId="0" fontId="3" fillId="0" borderId="6" xfId="1" applyFont="1" applyBorder="1"/>
    <xf numFmtId="170" fontId="3" fillId="0" borderId="0" xfId="1" applyNumberFormat="1" applyFont="1"/>
    <xf numFmtId="170" fontId="8" fillId="2" borderId="2" xfId="1" applyNumberFormat="1" applyFont="1" applyFill="1" applyBorder="1"/>
    <xf numFmtId="0" fontId="4" fillId="0" borderId="16" xfId="1" applyFont="1" applyBorder="1"/>
    <xf numFmtId="170" fontId="4" fillId="0" borderId="17" xfId="1" applyNumberFormat="1" applyFont="1" applyBorder="1" applyAlignment="1">
      <alignment horizontal="right"/>
    </xf>
    <xf numFmtId="170" fontId="4" fillId="2" borderId="17" xfId="1" applyNumberFormat="1" applyFont="1" applyFill="1" applyBorder="1"/>
    <xf numFmtId="0" fontId="3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0" fontId="4" fillId="0" borderId="18" xfId="1" applyNumberFormat="1" applyFont="1" applyBorder="1"/>
    <xf numFmtId="0" fontId="3" fillId="0" borderId="2" xfId="1" applyFont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172" fontId="3" fillId="6" borderId="2" xfId="1" applyNumberFormat="1" applyFont="1" applyFill="1" applyBorder="1" applyAlignment="1">
      <alignment horizontal="center" vertical="center"/>
    </xf>
    <xf numFmtId="170" fontId="3" fillId="7" borderId="2" xfId="1" applyNumberFormat="1" applyFont="1" applyFill="1" applyBorder="1" applyAlignment="1">
      <alignment horizontal="right"/>
    </xf>
    <xf numFmtId="0" fontId="6" fillId="0" borderId="11" xfId="1" applyFont="1" applyBorder="1"/>
    <xf numFmtId="170" fontId="3" fillId="6" borderId="2" xfId="1" applyNumberFormat="1" applyFont="1" applyFill="1" applyBorder="1" applyAlignment="1">
      <alignment horizontal="right"/>
    </xf>
    <xf numFmtId="0" fontId="3" fillId="0" borderId="19" xfId="1" applyFont="1" applyBorder="1"/>
    <xf numFmtId="171" fontId="4" fillId="5" borderId="20" xfId="1" applyNumberFormat="1" applyFont="1" applyFill="1" applyBorder="1"/>
    <xf numFmtId="170" fontId="4" fillId="6" borderId="2" xfId="1" applyNumberFormat="1" applyFont="1" applyFill="1" applyBorder="1"/>
    <xf numFmtId="0" fontId="3" fillId="0" borderId="3" xfId="1" applyFont="1" applyBorder="1"/>
    <xf numFmtId="0" fontId="3" fillId="0" borderId="22" xfId="1" applyFont="1" applyBorder="1"/>
    <xf numFmtId="0" fontId="4" fillId="6" borderId="2" xfId="1" applyFont="1" applyFill="1" applyBorder="1" applyAlignment="1">
      <alignment horizontal="center" vertical="center"/>
    </xf>
    <xf numFmtId="0" fontId="3" fillId="0" borderId="23" xfId="1" applyFont="1" applyBorder="1"/>
    <xf numFmtId="0" fontId="3" fillId="6" borderId="2" xfId="1" applyFont="1" applyFill="1" applyBorder="1"/>
    <xf numFmtId="170" fontId="7" fillId="6" borderId="2" xfId="1" applyNumberFormat="1" applyFont="1" applyFill="1" applyBorder="1"/>
    <xf numFmtId="171" fontId="4" fillId="8" borderId="23" xfId="1" applyNumberFormat="1" applyFont="1" applyFill="1" applyBorder="1"/>
    <xf numFmtId="170" fontId="3" fillId="6" borderId="4" xfId="1" applyNumberFormat="1" applyFont="1" applyFill="1" applyBorder="1" applyAlignment="1">
      <alignment horizontal="right"/>
    </xf>
    <xf numFmtId="0" fontId="2" fillId="0" borderId="3" xfId="1" applyFont="1" applyBorder="1" applyAlignment="1">
      <alignment horizontal="center"/>
    </xf>
    <xf numFmtId="171" fontId="4" fillId="8" borderId="24" xfId="1" applyNumberFormat="1" applyFont="1" applyFill="1" applyBorder="1"/>
    <xf numFmtId="170" fontId="3" fillId="6" borderId="0" xfId="1" applyNumberFormat="1" applyFont="1" applyFill="1"/>
    <xf numFmtId="0" fontId="9" fillId="6" borderId="2" xfId="0" applyFont="1" applyFill="1" applyBorder="1"/>
    <xf numFmtId="0" fontId="3" fillId="6" borderId="25" xfId="1" applyFont="1" applyFill="1" applyBorder="1"/>
    <xf numFmtId="170" fontId="3" fillId="6" borderId="25" xfId="1" applyNumberFormat="1" applyFont="1" applyFill="1" applyBorder="1" applyAlignment="1">
      <alignment horizontal="right"/>
    </xf>
    <xf numFmtId="170" fontId="7" fillId="6" borderId="25" xfId="1" applyNumberFormat="1" applyFont="1" applyFill="1" applyBorder="1"/>
    <xf numFmtId="0" fontId="4" fillId="6" borderId="24" xfId="1" applyFont="1" applyFill="1" applyBorder="1"/>
    <xf numFmtId="170" fontId="4" fillId="6" borderId="26" xfId="1" applyNumberFormat="1" applyFont="1" applyFill="1" applyBorder="1" applyAlignment="1">
      <alignment horizontal="right"/>
    </xf>
    <xf numFmtId="170" fontId="4" fillId="6" borderId="26" xfId="1" applyNumberFormat="1" applyFont="1" applyFill="1" applyBorder="1"/>
    <xf numFmtId="170" fontId="3" fillId="0" borderId="27" xfId="1" applyNumberFormat="1" applyFont="1" applyBorder="1"/>
    <xf numFmtId="171" fontId="4" fillId="5" borderId="28" xfId="1" applyNumberFormat="1" applyFont="1" applyFill="1" applyBorder="1"/>
    <xf numFmtId="4" fontId="0" fillId="0" borderId="0" xfId="0" applyNumberFormat="1"/>
    <xf numFmtId="171" fontId="3" fillId="3" borderId="29" xfId="1" applyNumberFormat="1" applyFont="1" applyFill="1" applyBorder="1"/>
    <xf numFmtId="171" fontId="3" fillId="3" borderId="30" xfId="1" applyNumberFormat="1" applyFont="1" applyFill="1" applyBorder="1"/>
    <xf numFmtId="171" fontId="4" fillId="8" borderId="30" xfId="1" applyNumberFormat="1" applyFont="1" applyFill="1" applyBorder="1"/>
    <xf numFmtId="171" fontId="4" fillId="8" borderId="31" xfId="1" applyNumberFormat="1" applyFont="1" applyFill="1" applyBorder="1"/>
    <xf numFmtId="0" fontId="1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6" borderId="2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2">
    <cellStyle name="Normal 2" xfId="1" xr:uid="{00000000-0005-0000-0000-000031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1"/>
  <sheetViews>
    <sheetView tabSelected="1" workbookViewId="0">
      <selection activeCell="I24" sqref="I24"/>
    </sheetView>
  </sheetViews>
  <sheetFormatPr baseColWidth="10" defaultColWidth="9" defaultRowHeight="15" x14ac:dyDescent="0.2"/>
  <cols>
    <col min="2" max="2" width="27.6640625" customWidth="1"/>
    <col min="3" max="3" width="14.5" customWidth="1"/>
    <col min="4" max="4" width="15.33203125" customWidth="1"/>
    <col min="5" max="5" width="18.5" customWidth="1"/>
    <col min="8" max="8" width="30.33203125" customWidth="1"/>
    <col min="9" max="9" width="20.1640625" customWidth="1"/>
  </cols>
  <sheetData>
    <row r="1" spans="2:13" ht="25" x14ac:dyDescent="0.2">
      <c r="B1" s="85" t="s">
        <v>0</v>
      </c>
      <c r="C1" s="85"/>
      <c r="D1" s="85"/>
      <c r="E1" s="85"/>
      <c r="F1" s="85"/>
      <c r="G1" s="85"/>
      <c r="H1" s="85"/>
      <c r="I1" s="85"/>
    </row>
    <row r="2" spans="2:13" ht="20" x14ac:dyDescent="0.2">
      <c r="B2" s="86" t="s">
        <v>1</v>
      </c>
      <c r="C2" s="86"/>
      <c r="D2" s="86"/>
      <c r="E2" s="86"/>
      <c r="F2" s="87"/>
      <c r="G2" s="3"/>
      <c r="H2" s="3"/>
      <c r="I2" s="3"/>
    </row>
    <row r="3" spans="2:13" ht="18" x14ac:dyDescent="0.2">
      <c r="B3" s="4" t="s">
        <v>2</v>
      </c>
      <c r="C3" s="5" t="s">
        <v>3</v>
      </c>
      <c r="D3" s="51" t="s">
        <v>4</v>
      </c>
      <c r="E3" s="52" t="s">
        <v>5</v>
      </c>
      <c r="F3" s="13"/>
      <c r="G3" s="3"/>
      <c r="H3" s="8" t="s">
        <v>6</v>
      </c>
      <c r="I3" s="9"/>
    </row>
    <row r="4" spans="2:13" ht="18" x14ac:dyDescent="0.2">
      <c r="B4" s="50"/>
      <c r="C4" s="50"/>
      <c r="D4" s="53"/>
      <c r="E4" s="50"/>
      <c r="F4" s="13"/>
      <c r="G4" s="3"/>
      <c r="H4" s="14" t="s">
        <v>7</v>
      </c>
      <c r="I4" s="15">
        <v>3488.11</v>
      </c>
    </row>
    <row r="5" spans="2:13" ht="18" x14ac:dyDescent="0.2">
      <c r="B5" s="22" t="s">
        <v>8</v>
      </c>
      <c r="C5" s="23">
        <v>3981</v>
      </c>
      <c r="D5" s="54">
        <v>4359.5</v>
      </c>
      <c r="E5" s="23">
        <v>518.5</v>
      </c>
      <c r="F5" s="16"/>
      <c r="G5" s="3"/>
      <c r="H5" s="17" t="s">
        <v>9</v>
      </c>
      <c r="I5" s="18">
        <v>6554.46</v>
      </c>
    </row>
    <row r="6" spans="2:13" ht="18" x14ac:dyDescent="0.2">
      <c r="B6" s="22" t="s">
        <v>10</v>
      </c>
      <c r="C6" s="23">
        <v>50</v>
      </c>
      <c r="D6" s="54">
        <v>86.48</v>
      </c>
      <c r="E6" s="23">
        <v>36.479999999999997</v>
      </c>
      <c r="F6" s="19"/>
      <c r="G6" s="3"/>
      <c r="H6" s="55" t="s">
        <v>11</v>
      </c>
      <c r="I6" s="21">
        <f>SUM(I4:I5)</f>
        <v>10042.57</v>
      </c>
    </row>
    <row r="7" spans="2:13" ht="18" x14ac:dyDescent="0.2">
      <c r="B7" s="22" t="s">
        <v>12</v>
      </c>
      <c r="C7" s="23">
        <v>2300</v>
      </c>
      <c r="D7" s="54">
        <v>2228</v>
      </c>
      <c r="E7" s="23">
        <v>-72</v>
      </c>
      <c r="F7" s="19"/>
      <c r="G7" s="3"/>
      <c r="H7" s="17" t="s">
        <v>13</v>
      </c>
      <c r="I7" s="25">
        <f>D11</f>
        <v>6884.96</v>
      </c>
    </row>
    <row r="8" spans="2:13" ht="18" x14ac:dyDescent="0.2">
      <c r="B8" s="22" t="s">
        <v>14</v>
      </c>
      <c r="C8" s="23"/>
      <c r="D8" s="56">
        <v>115</v>
      </c>
      <c r="E8" s="23">
        <v>115</v>
      </c>
      <c r="F8" s="19"/>
      <c r="G8" s="3"/>
      <c r="H8" s="26" t="s">
        <v>15</v>
      </c>
      <c r="I8" s="27">
        <f>I6+I7</f>
        <v>16927.53</v>
      </c>
    </row>
    <row r="9" spans="2:13" ht="18" x14ac:dyDescent="0.2">
      <c r="B9" s="22" t="s">
        <v>16</v>
      </c>
      <c r="C9" s="23"/>
      <c r="D9" s="56">
        <v>95.98</v>
      </c>
      <c r="E9" s="23">
        <v>95.98</v>
      </c>
      <c r="F9" s="19"/>
      <c r="G9" s="3"/>
      <c r="H9" s="57" t="s">
        <v>17</v>
      </c>
      <c r="I9" s="78">
        <f>D32</f>
        <v>9436.5400000000009</v>
      </c>
    </row>
    <row r="10" spans="2:13" ht="18" x14ac:dyDescent="0.2">
      <c r="B10" s="22"/>
      <c r="C10" s="23"/>
      <c r="D10" s="56"/>
      <c r="E10" s="23"/>
      <c r="F10" s="19"/>
      <c r="G10" s="3"/>
      <c r="H10" s="58" t="s">
        <v>18</v>
      </c>
      <c r="I10" s="79">
        <f>I8-I9</f>
        <v>7490.99</v>
      </c>
    </row>
    <row r="11" spans="2:13" ht="18" x14ac:dyDescent="0.2">
      <c r="B11" s="30" t="s">
        <v>18</v>
      </c>
      <c r="C11" s="31">
        <f>SUM(C5:C10)</f>
        <v>6331</v>
      </c>
      <c r="D11" s="59">
        <f>SUM(D4:D10)</f>
        <v>6884.96</v>
      </c>
      <c r="E11" s="33">
        <f>SUM(E5:E10)</f>
        <v>693.96</v>
      </c>
      <c r="F11" s="7"/>
      <c r="G11" s="3"/>
      <c r="M11" s="80"/>
    </row>
    <row r="12" spans="2:13" ht="18" x14ac:dyDescent="0.2">
      <c r="B12" s="60"/>
      <c r="C12" s="34"/>
      <c r="D12" s="35"/>
      <c r="E12" s="34"/>
      <c r="F12" s="7"/>
      <c r="G12" s="3"/>
      <c r="H12" s="8" t="s">
        <v>19</v>
      </c>
      <c r="I12" s="3"/>
    </row>
    <row r="13" spans="2:13" ht="20" x14ac:dyDescent="0.2">
      <c r="B13" s="88" t="s">
        <v>20</v>
      </c>
      <c r="C13" s="89"/>
      <c r="D13" s="89"/>
      <c r="E13" s="89"/>
      <c r="F13" s="7"/>
      <c r="G13" s="3"/>
      <c r="H13" s="61" t="s">
        <v>21</v>
      </c>
      <c r="I13" s="81">
        <v>1350.05</v>
      </c>
    </row>
    <row r="14" spans="2:13" ht="18" x14ac:dyDescent="0.2">
      <c r="B14" s="62" t="s">
        <v>2</v>
      </c>
      <c r="C14" s="51" t="s">
        <v>3</v>
      </c>
      <c r="D14" s="51" t="s">
        <v>4</v>
      </c>
      <c r="E14" s="51" t="s">
        <v>5</v>
      </c>
      <c r="F14" s="7"/>
      <c r="G14" s="3"/>
      <c r="H14" s="63" t="s">
        <v>9</v>
      </c>
      <c r="I14" s="82">
        <v>6140.94</v>
      </c>
    </row>
    <row r="15" spans="2:13" ht="20" x14ac:dyDescent="0.2">
      <c r="B15" s="64" t="s">
        <v>22</v>
      </c>
      <c r="C15" s="56">
        <v>1400</v>
      </c>
      <c r="D15" s="65">
        <v>1519.3</v>
      </c>
      <c r="E15" s="56">
        <f>C15-D15</f>
        <v>-119.3</v>
      </c>
      <c r="F15" s="36"/>
      <c r="G15" s="3"/>
      <c r="H15" s="66" t="s">
        <v>18</v>
      </c>
      <c r="I15" s="83">
        <f>SUM(I13:I14)</f>
        <v>7490.99</v>
      </c>
    </row>
    <row r="16" spans="2:13" ht="20" x14ac:dyDescent="0.2">
      <c r="B16" s="64" t="s">
        <v>23</v>
      </c>
      <c r="C16" s="56">
        <v>200</v>
      </c>
      <c r="D16" s="65">
        <v>210.33</v>
      </c>
      <c r="E16" s="67">
        <f t="shared" ref="E16:E30" si="0">C16-D16</f>
        <v>-10.33</v>
      </c>
      <c r="F16" s="68"/>
      <c r="G16" s="3"/>
      <c r="H16" s="69" t="s">
        <v>5</v>
      </c>
      <c r="I16" s="84">
        <f>I15-I10</f>
        <v>0</v>
      </c>
    </row>
    <row r="17" spans="2:8" ht="18" x14ac:dyDescent="0.2">
      <c r="B17" s="64" t="s">
        <v>24</v>
      </c>
      <c r="C17" s="56">
        <v>300</v>
      </c>
      <c r="D17" s="65">
        <v>930.15</v>
      </c>
      <c r="E17" s="56">
        <f t="shared" si="0"/>
        <v>-630.15</v>
      </c>
      <c r="F17" s="39"/>
      <c r="G17" s="3"/>
    </row>
    <row r="18" spans="2:8" ht="18" x14ac:dyDescent="0.2">
      <c r="B18" s="64" t="s">
        <v>25</v>
      </c>
      <c r="C18" s="56">
        <v>150</v>
      </c>
      <c r="D18" s="65">
        <v>0</v>
      </c>
      <c r="E18" s="67">
        <f t="shared" si="0"/>
        <v>150</v>
      </c>
      <c r="F18" s="7"/>
      <c r="G18" s="3"/>
    </row>
    <row r="19" spans="2:8" ht="18" x14ac:dyDescent="0.2">
      <c r="B19" s="64" t="s">
        <v>26</v>
      </c>
      <c r="C19" s="56">
        <v>2000</v>
      </c>
      <c r="D19" s="65">
        <v>1974.01</v>
      </c>
      <c r="E19" s="56">
        <f t="shared" si="0"/>
        <v>25.99</v>
      </c>
      <c r="F19" s="34"/>
      <c r="G19" s="3"/>
    </row>
    <row r="20" spans="2:8" ht="18" x14ac:dyDescent="0.2">
      <c r="B20" s="64" t="s">
        <v>27</v>
      </c>
      <c r="C20" s="56">
        <v>800</v>
      </c>
      <c r="D20" s="65">
        <v>300</v>
      </c>
      <c r="E20" s="56">
        <f t="shared" si="0"/>
        <v>500</v>
      </c>
      <c r="F20" s="34"/>
      <c r="G20" s="3"/>
    </row>
    <row r="21" spans="2:8" ht="18" x14ac:dyDescent="0.2">
      <c r="B21" s="64" t="s">
        <v>28</v>
      </c>
      <c r="C21" s="56">
        <v>750</v>
      </c>
      <c r="D21" s="65">
        <v>1043.5</v>
      </c>
      <c r="E21" s="56">
        <f t="shared" si="0"/>
        <v>-293.5</v>
      </c>
      <c r="F21" s="34"/>
      <c r="G21" s="3"/>
    </row>
    <row r="22" spans="2:8" ht="18" x14ac:dyDescent="0.2">
      <c r="B22" s="64" t="s">
        <v>29</v>
      </c>
      <c r="C22" s="56">
        <v>150</v>
      </c>
      <c r="D22" s="65">
        <v>0</v>
      </c>
      <c r="E22" s="56">
        <f t="shared" si="0"/>
        <v>150</v>
      </c>
      <c r="F22" s="34"/>
      <c r="G22" s="3"/>
    </row>
    <row r="23" spans="2:8" ht="18" x14ac:dyDescent="0.2">
      <c r="B23" s="64" t="s">
        <v>30</v>
      </c>
      <c r="C23" s="70">
        <v>170</v>
      </c>
      <c r="D23" s="65">
        <v>164.96</v>
      </c>
      <c r="E23" s="56">
        <f t="shared" si="0"/>
        <v>5.0399999999999903</v>
      </c>
      <c r="F23" s="34"/>
      <c r="G23" s="3"/>
    </row>
    <row r="24" spans="2:8" ht="18" x14ac:dyDescent="0.2">
      <c r="B24" s="64" t="s">
        <v>31</v>
      </c>
      <c r="C24" s="56">
        <v>300</v>
      </c>
      <c r="D24" s="65">
        <v>395</v>
      </c>
      <c r="E24" s="56">
        <f t="shared" si="0"/>
        <v>-95</v>
      </c>
      <c r="F24" s="34"/>
      <c r="G24" s="3"/>
    </row>
    <row r="25" spans="2:8" ht="18" x14ac:dyDescent="0.2">
      <c r="B25" s="64" t="s">
        <v>32</v>
      </c>
      <c r="C25" s="56">
        <v>0</v>
      </c>
      <c r="D25" s="65">
        <v>542.35</v>
      </c>
      <c r="E25" s="56">
        <f t="shared" si="0"/>
        <v>-542.35</v>
      </c>
      <c r="F25" s="34"/>
      <c r="G25" s="3"/>
    </row>
    <row r="26" spans="2:8" ht="18" x14ac:dyDescent="0.2">
      <c r="B26" s="64" t="s">
        <v>33</v>
      </c>
      <c r="C26" s="56">
        <v>0</v>
      </c>
      <c r="D26" s="65">
        <v>1875</v>
      </c>
      <c r="E26" s="56">
        <f t="shared" si="0"/>
        <v>-1875</v>
      </c>
      <c r="F26" s="34"/>
      <c r="G26" s="3"/>
    </row>
    <row r="27" spans="2:8" ht="18" x14ac:dyDescent="0.2">
      <c r="B27" s="64" t="s">
        <v>34</v>
      </c>
      <c r="C27" s="56">
        <v>0</v>
      </c>
      <c r="D27" s="65">
        <v>140.46</v>
      </c>
      <c r="E27" s="56">
        <f t="shared" si="0"/>
        <v>-140.46</v>
      </c>
      <c r="F27" s="34"/>
      <c r="G27" s="3"/>
    </row>
    <row r="28" spans="2:8" ht="18" x14ac:dyDescent="0.2">
      <c r="B28" s="64" t="s">
        <v>35</v>
      </c>
      <c r="C28" s="56">
        <v>0</v>
      </c>
      <c r="D28" s="65">
        <v>126.5</v>
      </c>
      <c r="E28" s="56">
        <f t="shared" si="0"/>
        <v>-126.5</v>
      </c>
      <c r="F28" s="34"/>
      <c r="G28" s="3"/>
      <c r="H28">
        <v>0</v>
      </c>
    </row>
    <row r="29" spans="2:8" ht="21" x14ac:dyDescent="0.25">
      <c r="B29" s="71" t="s">
        <v>36</v>
      </c>
      <c r="C29" s="56">
        <v>50</v>
      </c>
      <c r="D29" s="65">
        <v>0</v>
      </c>
      <c r="E29" s="56">
        <f t="shared" si="0"/>
        <v>50</v>
      </c>
      <c r="F29" s="34"/>
      <c r="G29" s="3"/>
    </row>
    <row r="30" spans="2:8" ht="18" x14ac:dyDescent="0.2">
      <c r="B30" s="64" t="s">
        <v>37</v>
      </c>
      <c r="C30" s="56">
        <v>0</v>
      </c>
      <c r="D30" s="65">
        <v>214.98</v>
      </c>
      <c r="E30" s="56">
        <f t="shared" si="0"/>
        <v>-214.98</v>
      </c>
      <c r="F30" s="34"/>
      <c r="G30" s="3"/>
    </row>
    <row r="31" spans="2:8" ht="18" x14ac:dyDescent="0.2">
      <c r="B31" s="72"/>
      <c r="C31" s="73"/>
      <c r="D31" s="74"/>
      <c r="E31" s="73"/>
      <c r="F31" s="34"/>
      <c r="G31" s="3"/>
    </row>
    <row r="32" spans="2:8" ht="18" x14ac:dyDescent="0.2">
      <c r="B32" s="75" t="s">
        <v>18</v>
      </c>
      <c r="C32" s="76">
        <f>SUM(C15:C29)</f>
        <v>6270</v>
      </c>
      <c r="D32" s="77">
        <f>SUM(D15:D30)</f>
        <v>9436.5400000000009</v>
      </c>
      <c r="E32" s="76">
        <f>SUM(E15:E30)</f>
        <v>-3166.54</v>
      </c>
      <c r="F32" s="34"/>
      <c r="G32" s="3"/>
    </row>
    <row r="33" spans="3:6" ht="18" x14ac:dyDescent="0.2">
      <c r="C33" s="3"/>
      <c r="D33" s="3"/>
      <c r="E33" s="3"/>
      <c r="F33" s="46"/>
    </row>
    <row r="34" spans="3:6" ht="18" x14ac:dyDescent="0.2">
      <c r="C34" s="3"/>
      <c r="D34" s="3"/>
      <c r="E34" s="3"/>
      <c r="F34" s="3"/>
    </row>
    <row r="35" spans="3:6" ht="18" x14ac:dyDescent="0.2">
      <c r="C35" s="3"/>
      <c r="D35" s="3"/>
      <c r="E35" s="3"/>
      <c r="F35" s="3"/>
    </row>
    <row r="36" spans="3:6" ht="18" x14ac:dyDescent="0.2">
      <c r="C36" s="3"/>
      <c r="D36" s="3"/>
      <c r="E36" s="3"/>
      <c r="F36" s="3"/>
    </row>
    <row r="37" spans="3:6" ht="18" x14ac:dyDescent="0.2">
      <c r="C37" s="46"/>
      <c r="D37" s="46"/>
      <c r="E37" s="46"/>
      <c r="F37" s="3"/>
    </row>
    <row r="38" spans="3:6" ht="18" x14ac:dyDescent="0.2">
      <c r="F38" s="3"/>
    </row>
    <row r="39" spans="3:6" ht="18" x14ac:dyDescent="0.2">
      <c r="F39" s="3"/>
    </row>
    <row r="40" spans="3:6" ht="18" x14ac:dyDescent="0.2">
      <c r="F40" s="3"/>
    </row>
    <row r="41" spans="3:6" ht="18" x14ac:dyDescent="0.2">
      <c r="F41" s="46"/>
    </row>
  </sheetData>
  <mergeCells count="3">
    <mergeCell ref="B1:I1"/>
    <mergeCell ref="B2:F2"/>
    <mergeCell ref="B13:E13"/>
  </mergeCells>
  <pageMargins left="0.7" right="0.7" top="0.75" bottom="0.75" header="0.3" footer="0.3"/>
  <pageSetup paperSize="9" scale="8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6"/>
  <sheetViews>
    <sheetView topLeftCell="A43" workbookViewId="0">
      <selection activeCell="B20" sqref="B20"/>
    </sheetView>
  </sheetViews>
  <sheetFormatPr baseColWidth="10" defaultColWidth="9" defaultRowHeight="15" x14ac:dyDescent="0.2"/>
  <cols>
    <col min="1" max="2" width="27.6640625" customWidth="1"/>
    <col min="3" max="3" width="22.5" customWidth="1"/>
  </cols>
  <sheetData>
    <row r="1" spans="1:3" ht="25" x14ac:dyDescent="0.2">
      <c r="A1" s="85" t="s">
        <v>38</v>
      </c>
      <c r="B1" s="85"/>
      <c r="C1" s="85"/>
    </row>
    <row r="2" spans="1:3" ht="20" x14ac:dyDescent="0.2">
      <c r="A2" s="86"/>
      <c r="B2" s="86"/>
      <c r="C2" s="86"/>
    </row>
    <row r="3" spans="1:3" ht="18" x14ac:dyDescent="0.2">
      <c r="A3" s="47" t="s">
        <v>2</v>
      </c>
      <c r="B3" s="47" t="s">
        <v>39</v>
      </c>
      <c r="C3" s="47" t="s">
        <v>40</v>
      </c>
    </row>
    <row r="4" spans="1:3" ht="18" x14ac:dyDescent="0.2">
      <c r="A4" s="48"/>
      <c r="B4" s="48"/>
      <c r="C4" s="48"/>
    </row>
    <row r="5" spans="1:3" ht="20" x14ac:dyDescent="0.2">
      <c r="A5" s="86" t="s">
        <v>1</v>
      </c>
      <c r="B5" s="86"/>
      <c r="C5" s="86"/>
    </row>
    <row r="6" spans="1:3" ht="20" x14ac:dyDescent="0.2">
      <c r="A6" s="50"/>
      <c r="B6" s="2"/>
      <c r="C6" s="2"/>
    </row>
    <row r="7" spans="1:3" ht="18" x14ac:dyDescent="0.2">
      <c r="A7" s="22" t="s">
        <v>8</v>
      </c>
      <c r="B7" s="23">
        <v>3981</v>
      </c>
      <c r="C7" s="23">
        <v>3700</v>
      </c>
    </row>
    <row r="8" spans="1:3" ht="18" x14ac:dyDescent="0.2">
      <c r="A8" s="22" t="s">
        <v>10</v>
      </c>
      <c r="B8" s="23">
        <v>15</v>
      </c>
      <c r="C8" s="23">
        <v>50</v>
      </c>
    </row>
    <row r="9" spans="1:3" ht="18" x14ac:dyDescent="0.2">
      <c r="A9" s="22" t="s">
        <v>12</v>
      </c>
      <c r="B9" s="23">
        <v>2000</v>
      </c>
      <c r="C9" s="23">
        <v>2300</v>
      </c>
    </row>
    <row r="10" spans="1:3" ht="18" x14ac:dyDescent="0.2">
      <c r="A10" s="22"/>
      <c r="B10" s="23"/>
      <c r="C10" s="23"/>
    </row>
    <row r="11" spans="1:3" ht="18" x14ac:dyDescent="0.2">
      <c r="A11" s="30" t="s">
        <v>18</v>
      </c>
      <c r="B11" s="33">
        <f>SUM(B7:B9)</f>
        <v>5996</v>
      </c>
      <c r="C11" s="31">
        <f>SUM(C7:C9)</f>
        <v>6050</v>
      </c>
    </row>
    <row r="12" spans="1:3" ht="20" x14ac:dyDescent="0.2">
      <c r="B12" s="2"/>
      <c r="C12" s="2"/>
    </row>
    <row r="13" spans="1:3" ht="20" x14ac:dyDescent="0.2">
      <c r="A13" s="86" t="s">
        <v>41</v>
      </c>
      <c r="B13" s="86"/>
      <c r="C13" s="86"/>
    </row>
    <row r="14" spans="1:3" ht="20" x14ac:dyDescent="0.2">
      <c r="A14" s="4"/>
      <c r="B14" s="2"/>
      <c r="C14" s="2"/>
    </row>
    <row r="15" spans="1:3" ht="18" x14ac:dyDescent="0.2">
      <c r="A15" s="37" t="s">
        <v>22</v>
      </c>
      <c r="B15" s="23">
        <v>1458.6</v>
      </c>
      <c r="C15" s="23">
        <v>1400</v>
      </c>
    </row>
    <row r="16" spans="1:3" ht="18" x14ac:dyDescent="0.2">
      <c r="A16" s="37" t="s">
        <v>23</v>
      </c>
      <c r="B16" s="23">
        <v>500</v>
      </c>
      <c r="C16" s="23">
        <v>200</v>
      </c>
    </row>
    <row r="17" spans="1:3" ht="18" x14ac:dyDescent="0.2">
      <c r="A17" s="37" t="s">
        <v>42</v>
      </c>
      <c r="B17" s="23">
        <v>200</v>
      </c>
      <c r="C17" s="23">
        <v>300</v>
      </c>
    </row>
    <row r="18" spans="1:3" ht="18" x14ac:dyDescent="0.2">
      <c r="A18" s="37" t="s">
        <v>25</v>
      </c>
      <c r="B18" s="23">
        <v>150</v>
      </c>
      <c r="C18" s="23">
        <v>150</v>
      </c>
    </row>
    <row r="19" spans="1:3" ht="18" x14ac:dyDescent="0.2">
      <c r="A19" s="37" t="s">
        <v>43</v>
      </c>
      <c r="B19" s="23">
        <v>2000</v>
      </c>
      <c r="C19" s="23">
        <v>2000</v>
      </c>
    </row>
    <row r="20" spans="1:3" ht="18" x14ac:dyDescent="0.2">
      <c r="A20" s="37" t="s">
        <v>44</v>
      </c>
      <c r="B20" s="23">
        <v>200</v>
      </c>
      <c r="C20" s="23">
        <v>800</v>
      </c>
    </row>
    <row r="21" spans="1:3" ht="18" x14ac:dyDescent="0.2">
      <c r="A21" s="37" t="s">
        <v>28</v>
      </c>
      <c r="B21" s="23">
        <v>1000</v>
      </c>
      <c r="C21" s="23">
        <v>750</v>
      </c>
    </row>
    <row r="22" spans="1:3" ht="18" x14ac:dyDescent="0.2">
      <c r="A22" s="37" t="s">
        <v>29</v>
      </c>
      <c r="B22" s="23">
        <v>150</v>
      </c>
      <c r="C22" s="23">
        <v>150</v>
      </c>
    </row>
    <row r="23" spans="1:3" ht="18" x14ac:dyDescent="0.2">
      <c r="A23" s="40" t="s">
        <v>30</v>
      </c>
      <c r="B23" s="41">
        <v>180</v>
      </c>
      <c r="C23" s="41">
        <v>170</v>
      </c>
    </row>
    <row r="24" spans="1:3" ht="18" x14ac:dyDescent="0.2">
      <c r="A24" s="37" t="s">
        <v>45</v>
      </c>
      <c r="B24" s="23">
        <v>250</v>
      </c>
      <c r="C24" s="23">
        <v>300</v>
      </c>
    </row>
    <row r="25" spans="1:3" ht="18" x14ac:dyDescent="0.2">
      <c r="A25" s="37" t="s">
        <v>46</v>
      </c>
      <c r="B25" s="23">
        <v>50</v>
      </c>
      <c r="C25" s="23">
        <v>50</v>
      </c>
    </row>
    <row r="26" spans="1:3" ht="18" x14ac:dyDescent="0.2">
      <c r="B26" s="37"/>
      <c r="C26" s="23"/>
    </row>
    <row r="27" spans="1:3" ht="18" x14ac:dyDescent="0.2">
      <c r="A27" s="43" t="s">
        <v>18</v>
      </c>
      <c r="B27" s="49">
        <f>SUM(B15:B26)</f>
        <v>6138.6</v>
      </c>
      <c r="C27" s="44">
        <f>SUM(C15:C26)</f>
        <v>6270</v>
      </c>
    </row>
    <row r="28" spans="1:3" ht="18" x14ac:dyDescent="0.2">
      <c r="A28" s="3"/>
      <c r="B28" s="3"/>
      <c r="C28" s="34"/>
    </row>
    <row r="29" spans="1:3" ht="18" x14ac:dyDescent="0.2">
      <c r="A29" s="3"/>
      <c r="B29" s="3"/>
      <c r="C29" s="3"/>
    </row>
    <row r="30" spans="1:3" ht="18" x14ac:dyDescent="0.2">
      <c r="A30" s="3"/>
      <c r="B30" s="3"/>
      <c r="C30" s="3"/>
    </row>
    <row r="31" spans="1:3" ht="18" x14ac:dyDescent="0.2">
      <c r="A31" s="3"/>
      <c r="B31" s="3"/>
      <c r="C31" s="3"/>
    </row>
    <row r="32" spans="1:3" ht="18" x14ac:dyDescent="0.2">
      <c r="A32" s="3"/>
      <c r="B32" s="3"/>
      <c r="C32" s="3"/>
    </row>
    <row r="33" spans="1:3" ht="18" x14ac:dyDescent="0.2">
      <c r="A33" s="3"/>
      <c r="B33" s="3"/>
      <c r="C33" s="3"/>
    </row>
    <row r="34" spans="1:3" ht="18" x14ac:dyDescent="0.2">
      <c r="A34" s="3"/>
      <c r="B34" s="3"/>
      <c r="C34" s="3"/>
    </row>
    <row r="35" spans="1:3" ht="18" x14ac:dyDescent="0.2">
      <c r="C35" s="3"/>
    </row>
    <row r="36" spans="1:3" ht="18" x14ac:dyDescent="0.2">
      <c r="C36" s="46"/>
    </row>
  </sheetData>
  <mergeCells count="4">
    <mergeCell ref="A1:C1"/>
    <mergeCell ref="A2:C2"/>
    <mergeCell ref="A5:C5"/>
    <mergeCell ref="A13:C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topLeftCell="A9" workbookViewId="0">
      <selection activeCell="D42" sqref="D42"/>
    </sheetView>
  </sheetViews>
  <sheetFormatPr baseColWidth="10" defaultColWidth="9" defaultRowHeight="15" x14ac:dyDescent="0.2"/>
  <cols>
    <col min="1" max="1" width="27.6640625" customWidth="1"/>
    <col min="2" max="3" width="21.83203125" customWidth="1"/>
    <col min="4" max="4" width="15.5" customWidth="1"/>
    <col min="6" max="6" width="32.83203125" customWidth="1"/>
    <col min="7" max="7" width="16.1640625" customWidth="1"/>
  </cols>
  <sheetData>
    <row r="1" spans="1:7" ht="25" x14ac:dyDescent="0.2">
      <c r="A1" s="85" t="s">
        <v>47</v>
      </c>
      <c r="B1" s="85"/>
      <c r="C1" s="85"/>
      <c r="D1" s="85"/>
      <c r="E1" s="1"/>
      <c r="F1" s="1"/>
      <c r="G1" s="1"/>
    </row>
    <row r="2" spans="1:7" ht="25" x14ac:dyDescent="0.2">
      <c r="A2" s="1"/>
      <c r="B2" s="1"/>
      <c r="C2" s="1"/>
      <c r="D2" s="1"/>
      <c r="E2" s="1"/>
      <c r="F2" s="1"/>
      <c r="G2" s="1"/>
    </row>
    <row r="3" spans="1:7" ht="20" x14ac:dyDescent="0.2">
      <c r="A3" s="86" t="s">
        <v>1</v>
      </c>
      <c r="B3" s="86"/>
      <c r="C3" s="86"/>
      <c r="D3" s="86"/>
      <c r="E3" s="86"/>
      <c r="F3" s="3"/>
      <c r="G3" s="3"/>
    </row>
    <row r="4" spans="1:7" ht="18" x14ac:dyDescent="0.2">
      <c r="A4" s="4" t="s">
        <v>2</v>
      </c>
      <c r="B4" s="5" t="s">
        <v>3</v>
      </c>
      <c r="C4" s="6" t="s">
        <v>4</v>
      </c>
      <c r="D4" s="5" t="s">
        <v>5</v>
      </c>
      <c r="E4" s="7"/>
      <c r="F4" s="8" t="s">
        <v>48</v>
      </c>
      <c r="G4" s="9"/>
    </row>
    <row r="5" spans="1:7" ht="20" x14ac:dyDescent="0.2">
      <c r="A5" s="10"/>
      <c r="B5" s="11"/>
      <c r="C5" s="11"/>
      <c r="D5" s="12"/>
      <c r="E5" s="13"/>
      <c r="F5" s="14" t="s">
        <v>49</v>
      </c>
      <c r="G5" s="15">
        <v>2006.21</v>
      </c>
    </row>
    <row r="6" spans="1:7" ht="20" x14ac:dyDescent="0.2">
      <c r="A6" s="90" t="s">
        <v>1</v>
      </c>
      <c r="B6" s="91"/>
      <c r="C6" s="91"/>
      <c r="D6" s="92"/>
      <c r="E6" s="16"/>
      <c r="F6" s="17" t="s">
        <v>9</v>
      </c>
      <c r="G6" s="18">
        <v>6512.72</v>
      </c>
    </row>
    <row r="7" spans="1:7" ht="20" x14ac:dyDescent="0.2">
      <c r="A7" s="10"/>
      <c r="B7" s="11"/>
      <c r="C7" s="11"/>
      <c r="D7" s="12"/>
      <c r="E7" s="19"/>
      <c r="F7" s="20" t="s">
        <v>50</v>
      </c>
      <c r="G7" s="21">
        <f>SUM(G5:G6)</f>
        <v>8518.93</v>
      </c>
    </row>
    <row r="8" spans="1:7" ht="18" x14ac:dyDescent="0.2">
      <c r="A8" s="22" t="s">
        <v>8</v>
      </c>
      <c r="B8" s="23">
        <v>3981</v>
      </c>
      <c r="C8" s="24">
        <v>3611.5</v>
      </c>
      <c r="D8" s="23">
        <f>B8-C8</f>
        <v>369.5</v>
      </c>
      <c r="E8" s="19"/>
      <c r="F8" s="17" t="s">
        <v>13</v>
      </c>
      <c r="G8" s="25">
        <f>C13</f>
        <v>7761.24</v>
      </c>
    </row>
    <row r="9" spans="1:7" ht="18" x14ac:dyDescent="0.2">
      <c r="A9" s="22" t="s">
        <v>10</v>
      </c>
      <c r="B9" s="23">
        <v>15</v>
      </c>
      <c r="C9" s="24">
        <v>41.74</v>
      </c>
      <c r="D9" s="23">
        <f t="shared" ref="D9:D11" si="0">B9-C9</f>
        <v>-26.74</v>
      </c>
      <c r="E9" s="19"/>
      <c r="F9" s="26" t="s">
        <v>51</v>
      </c>
      <c r="G9" s="27">
        <f>G7+G8</f>
        <v>16280.17</v>
      </c>
    </row>
    <row r="10" spans="1:7" ht="18" x14ac:dyDescent="0.2">
      <c r="A10" s="22" t="s">
        <v>12</v>
      </c>
      <c r="B10" s="23">
        <v>2000</v>
      </c>
      <c r="C10" s="24">
        <v>2348</v>
      </c>
      <c r="D10" s="23">
        <f t="shared" si="0"/>
        <v>-348</v>
      </c>
      <c r="E10" s="19"/>
      <c r="F10" s="17" t="s">
        <v>17</v>
      </c>
      <c r="G10" s="25">
        <f>C29</f>
        <v>6237.6</v>
      </c>
    </row>
    <row r="11" spans="1:7" ht="18" x14ac:dyDescent="0.2">
      <c r="A11" s="22" t="s">
        <v>14</v>
      </c>
      <c r="B11" s="23"/>
      <c r="C11" s="28">
        <v>1760</v>
      </c>
      <c r="D11" s="23">
        <f t="shared" si="0"/>
        <v>-1760</v>
      </c>
      <c r="E11" s="19"/>
      <c r="F11" s="29" t="s">
        <v>52</v>
      </c>
      <c r="G11" s="29">
        <f>G9-G10</f>
        <v>10042.57</v>
      </c>
    </row>
    <row r="12" spans="1:7" ht="18" x14ac:dyDescent="0.2">
      <c r="A12" s="22"/>
      <c r="B12" s="23"/>
      <c r="C12" s="28"/>
      <c r="D12" s="23"/>
      <c r="E12" s="7"/>
    </row>
    <row r="13" spans="1:7" ht="18" x14ac:dyDescent="0.2">
      <c r="A13" s="30" t="s">
        <v>18</v>
      </c>
      <c r="B13" s="31">
        <f>SUM(B8:B12)</f>
        <v>5996</v>
      </c>
      <c r="C13" s="32">
        <f>SUM(C5:C12)</f>
        <v>7761.24</v>
      </c>
      <c r="D13" s="33">
        <f>SUM(D8:D12)</f>
        <v>-1765.24</v>
      </c>
      <c r="E13" s="7"/>
      <c r="F13" s="8" t="s">
        <v>6</v>
      </c>
      <c r="G13" s="3"/>
    </row>
    <row r="14" spans="1:7" ht="18" x14ac:dyDescent="0.2">
      <c r="A14" s="3"/>
      <c r="B14" s="34"/>
      <c r="C14" s="35"/>
      <c r="D14" s="34"/>
      <c r="E14" s="7"/>
      <c r="F14" s="14" t="s">
        <v>49</v>
      </c>
      <c r="G14" s="15">
        <v>3488.11</v>
      </c>
    </row>
    <row r="15" spans="1:7" ht="20" x14ac:dyDescent="0.2">
      <c r="A15" s="90" t="s">
        <v>41</v>
      </c>
      <c r="B15" s="91"/>
      <c r="C15" s="91"/>
      <c r="D15" s="92"/>
      <c r="E15" s="7"/>
      <c r="F15" s="17" t="s">
        <v>9</v>
      </c>
      <c r="G15" s="18">
        <v>6554.46</v>
      </c>
    </row>
    <row r="16" spans="1:7" ht="20" x14ac:dyDescent="0.2">
      <c r="A16" s="10"/>
      <c r="B16" s="11"/>
      <c r="C16" s="11"/>
      <c r="D16" s="12"/>
      <c r="E16" s="36"/>
      <c r="F16" s="29" t="s">
        <v>52</v>
      </c>
      <c r="G16" s="29">
        <f>SUM(G14:G15)</f>
        <v>10042.57</v>
      </c>
    </row>
    <row r="17" spans="1:7" ht="20" x14ac:dyDescent="0.2">
      <c r="A17" s="37" t="s">
        <v>22</v>
      </c>
      <c r="B17" s="23">
        <v>1458.6</v>
      </c>
      <c r="C17" s="38">
        <v>1289.9000000000001</v>
      </c>
      <c r="D17" s="23">
        <f>B17-C17</f>
        <v>168.7</v>
      </c>
      <c r="E17" s="36"/>
      <c r="F17" s="3"/>
      <c r="G17" s="3"/>
    </row>
    <row r="18" spans="1:7" ht="18" x14ac:dyDescent="0.2">
      <c r="A18" s="37" t="s">
        <v>23</v>
      </c>
      <c r="B18" s="23">
        <v>500</v>
      </c>
      <c r="C18" s="38">
        <f>60+57.42+38.42</f>
        <v>155.84</v>
      </c>
      <c r="D18" s="23">
        <f t="shared" ref="D18:D28" si="1">B18-C18</f>
        <v>344.16</v>
      </c>
      <c r="E18" s="39"/>
      <c r="F18" s="29" t="s">
        <v>5</v>
      </c>
      <c r="G18" s="29">
        <f>G16-G11</f>
        <v>0</v>
      </c>
    </row>
    <row r="19" spans="1:7" ht="18" x14ac:dyDescent="0.2">
      <c r="A19" s="37" t="s">
        <v>42</v>
      </c>
      <c r="B19" s="23">
        <v>200</v>
      </c>
      <c r="C19" s="38">
        <v>730.62</v>
      </c>
      <c r="D19" s="23">
        <f t="shared" si="1"/>
        <v>-530.62</v>
      </c>
      <c r="E19" s="34"/>
    </row>
    <row r="20" spans="1:7" ht="18" x14ac:dyDescent="0.2">
      <c r="A20" s="37" t="s">
        <v>25</v>
      </c>
      <c r="B20" s="23">
        <v>150</v>
      </c>
      <c r="C20" s="38">
        <v>69.290000000000006</v>
      </c>
      <c r="D20" s="23">
        <f t="shared" si="1"/>
        <v>80.709999999999994</v>
      </c>
      <c r="E20" s="34"/>
    </row>
    <row r="21" spans="1:7" ht="18" x14ac:dyDescent="0.2">
      <c r="A21" s="37" t="s">
        <v>43</v>
      </c>
      <c r="B21" s="23">
        <v>2000</v>
      </c>
      <c r="C21" s="38">
        <v>1973.26</v>
      </c>
      <c r="D21" s="23">
        <f t="shared" si="1"/>
        <v>26.74</v>
      </c>
      <c r="E21" s="34"/>
    </row>
    <row r="22" spans="1:7" ht="18" x14ac:dyDescent="0.2">
      <c r="A22" s="37" t="s">
        <v>53</v>
      </c>
      <c r="B22" s="23">
        <v>200</v>
      </c>
      <c r="C22" s="38">
        <v>845.04</v>
      </c>
      <c r="D22" s="23">
        <f t="shared" si="1"/>
        <v>-645.04</v>
      </c>
      <c r="E22" s="34"/>
    </row>
    <row r="23" spans="1:7" ht="18" x14ac:dyDescent="0.2">
      <c r="A23" s="37" t="s">
        <v>28</v>
      </c>
      <c r="B23" s="23">
        <v>1000</v>
      </c>
      <c r="C23" s="38">
        <v>685.94</v>
      </c>
      <c r="D23" s="23">
        <f t="shared" si="1"/>
        <v>314.06</v>
      </c>
      <c r="E23" s="34"/>
    </row>
    <row r="24" spans="1:7" ht="18" x14ac:dyDescent="0.2">
      <c r="A24" s="37" t="s">
        <v>29</v>
      </c>
      <c r="B24" s="23">
        <v>150</v>
      </c>
      <c r="C24" s="38">
        <v>0</v>
      </c>
      <c r="D24" s="23">
        <f t="shared" si="1"/>
        <v>150</v>
      </c>
      <c r="E24" s="34"/>
    </row>
    <row r="25" spans="1:7" ht="18" x14ac:dyDescent="0.2">
      <c r="A25" s="40" t="s">
        <v>30</v>
      </c>
      <c r="B25" s="41">
        <v>180</v>
      </c>
      <c r="C25" s="38">
        <v>161.61000000000001</v>
      </c>
      <c r="D25" s="23">
        <f t="shared" si="1"/>
        <v>18.39</v>
      </c>
      <c r="E25" s="34"/>
    </row>
    <row r="26" spans="1:7" ht="18" x14ac:dyDescent="0.2">
      <c r="A26" s="37" t="s">
        <v>54</v>
      </c>
      <c r="B26" s="23">
        <v>250</v>
      </c>
      <c r="C26" s="38">
        <v>310</v>
      </c>
      <c r="D26" s="23">
        <f t="shared" si="1"/>
        <v>-60</v>
      </c>
      <c r="E26" s="34"/>
    </row>
    <row r="27" spans="1:7" ht="18" x14ac:dyDescent="0.2">
      <c r="A27" s="37" t="s">
        <v>36</v>
      </c>
      <c r="B27" s="23">
        <v>50</v>
      </c>
      <c r="C27" s="38">
        <v>16.100000000000001</v>
      </c>
      <c r="D27" s="23">
        <f t="shared" si="1"/>
        <v>33.9</v>
      </c>
      <c r="E27" s="34"/>
    </row>
    <row r="28" spans="1:7" ht="18" x14ac:dyDescent="0.2">
      <c r="A28" s="37"/>
      <c r="B28" s="23"/>
      <c r="C28" s="42"/>
      <c r="D28" s="23">
        <f t="shared" si="1"/>
        <v>0</v>
      </c>
      <c r="E28" s="34"/>
    </row>
    <row r="29" spans="1:7" ht="18" x14ac:dyDescent="0.2">
      <c r="A29" s="43" t="s">
        <v>18</v>
      </c>
      <c r="B29" s="44">
        <f>SUM(B17:B28)</f>
        <v>6138.6</v>
      </c>
      <c r="C29" s="45">
        <f>SUM(C17:C28)</f>
        <v>6237.6</v>
      </c>
      <c r="D29" s="44">
        <f>SUM(D17:D28)</f>
        <v>-99.000000000000199</v>
      </c>
      <c r="E29" s="34"/>
    </row>
    <row r="30" spans="1:7" ht="18" x14ac:dyDescent="0.2">
      <c r="B30" s="34"/>
      <c r="C30" s="46"/>
      <c r="D30" s="46"/>
      <c r="E30" s="34"/>
    </row>
    <row r="31" spans="1:7" ht="18" x14ac:dyDescent="0.2">
      <c r="E31" s="34"/>
    </row>
    <row r="33" spans="1:3" ht="25" x14ac:dyDescent="0.2">
      <c r="A33" s="85" t="s">
        <v>38</v>
      </c>
      <c r="B33" s="85"/>
      <c r="C33" s="85"/>
    </row>
    <row r="34" spans="1:3" ht="20" x14ac:dyDescent="0.2">
      <c r="A34" s="86"/>
      <c r="B34" s="86"/>
      <c r="C34" s="86"/>
    </row>
    <row r="35" spans="1:3" ht="18" x14ac:dyDescent="0.2">
      <c r="A35" s="47" t="s">
        <v>2</v>
      </c>
      <c r="B35" s="47" t="s">
        <v>39</v>
      </c>
      <c r="C35" s="47" t="s">
        <v>40</v>
      </c>
    </row>
    <row r="36" spans="1:3" ht="18" x14ac:dyDescent="0.2">
      <c r="A36" s="48"/>
      <c r="B36" s="48"/>
      <c r="C36" s="48"/>
    </row>
    <row r="37" spans="1:3" ht="20" x14ac:dyDescent="0.2">
      <c r="A37" s="93" t="s">
        <v>1</v>
      </c>
      <c r="B37" s="94"/>
      <c r="C37" s="95"/>
    </row>
    <row r="38" spans="1:3" ht="20" x14ac:dyDescent="0.2">
      <c r="A38" s="11"/>
      <c r="B38" s="11"/>
      <c r="C38" s="12"/>
    </row>
    <row r="39" spans="1:3" ht="18" x14ac:dyDescent="0.2">
      <c r="A39" s="22" t="s">
        <v>8</v>
      </c>
      <c r="B39" s="23">
        <v>3981</v>
      </c>
      <c r="C39" s="23">
        <v>3700</v>
      </c>
    </row>
    <row r="40" spans="1:3" ht="18" x14ac:dyDescent="0.2">
      <c r="A40" s="22" t="s">
        <v>10</v>
      </c>
      <c r="B40" s="23">
        <v>15</v>
      </c>
      <c r="C40" s="23">
        <v>50</v>
      </c>
    </row>
    <row r="41" spans="1:3" ht="18" x14ac:dyDescent="0.2">
      <c r="A41" s="22" t="s">
        <v>12</v>
      </c>
      <c r="B41" s="23">
        <v>2000</v>
      </c>
      <c r="C41" s="23">
        <v>2300</v>
      </c>
    </row>
    <row r="42" spans="1:3" ht="18" x14ac:dyDescent="0.2">
      <c r="A42" s="22"/>
      <c r="B42" s="23"/>
      <c r="C42" s="23"/>
    </row>
    <row r="43" spans="1:3" ht="18" x14ac:dyDescent="0.2">
      <c r="A43" s="30" t="s">
        <v>18</v>
      </c>
      <c r="B43" s="33">
        <f>SUM(B39:B41)</f>
        <v>5996</v>
      </c>
      <c r="C43" s="31">
        <f>SUM(C39:C41)</f>
        <v>6050</v>
      </c>
    </row>
    <row r="44" spans="1:3" ht="20" x14ac:dyDescent="0.2">
      <c r="A44" s="11"/>
      <c r="B44" s="11"/>
      <c r="C44" s="12"/>
    </row>
    <row r="45" spans="1:3" ht="20" x14ac:dyDescent="0.2">
      <c r="A45" s="93" t="s">
        <v>41</v>
      </c>
      <c r="B45" s="94"/>
      <c r="C45" s="95"/>
    </row>
    <row r="46" spans="1:3" ht="20" x14ac:dyDescent="0.2">
      <c r="A46" s="11"/>
      <c r="B46" s="11"/>
      <c r="C46" s="12"/>
    </row>
    <row r="47" spans="1:3" ht="18" x14ac:dyDescent="0.2">
      <c r="A47" s="37" t="s">
        <v>22</v>
      </c>
      <c r="B47" s="23">
        <v>1458.6</v>
      </c>
      <c r="C47" s="23">
        <v>1400</v>
      </c>
    </row>
    <row r="48" spans="1:3" ht="18" x14ac:dyDescent="0.2">
      <c r="A48" s="37" t="s">
        <v>23</v>
      </c>
      <c r="B48" s="23">
        <v>500</v>
      </c>
      <c r="C48" s="23">
        <v>200</v>
      </c>
    </row>
    <row r="49" spans="1:3" ht="18" x14ac:dyDescent="0.2">
      <c r="A49" s="37" t="s">
        <v>42</v>
      </c>
      <c r="B49" s="23">
        <v>200</v>
      </c>
      <c r="C49" s="23">
        <v>300</v>
      </c>
    </row>
    <row r="50" spans="1:3" ht="18" x14ac:dyDescent="0.2">
      <c r="A50" s="37" t="s">
        <v>25</v>
      </c>
      <c r="B50" s="23">
        <v>150</v>
      </c>
      <c r="C50" s="23">
        <v>150</v>
      </c>
    </row>
    <row r="51" spans="1:3" ht="18" x14ac:dyDescent="0.2">
      <c r="A51" s="37" t="s">
        <v>43</v>
      </c>
      <c r="B51" s="23">
        <v>2000</v>
      </c>
      <c r="C51" s="23">
        <v>2000</v>
      </c>
    </row>
    <row r="52" spans="1:3" ht="18" x14ac:dyDescent="0.2">
      <c r="A52" s="37" t="s">
        <v>44</v>
      </c>
      <c r="B52" s="23">
        <v>200</v>
      </c>
      <c r="C52" s="23">
        <v>800</v>
      </c>
    </row>
    <row r="53" spans="1:3" ht="18" x14ac:dyDescent="0.2">
      <c r="A53" s="37" t="s">
        <v>28</v>
      </c>
      <c r="B53" s="23">
        <v>1000</v>
      </c>
      <c r="C53" s="23">
        <v>750</v>
      </c>
    </row>
    <row r="54" spans="1:3" ht="18" x14ac:dyDescent="0.2">
      <c r="A54" s="37" t="s">
        <v>29</v>
      </c>
      <c r="B54" s="23">
        <v>150</v>
      </c>
      <c r="C54" s="23">
        <v>150</v>
      </c>
    </row>
    <row r="55" spans="1:3" ht="18" x14ac:dyDescent="0.2">
      <c r="A55" s="40" t="s">
        <v>30</v>
      </c>
      <c r="B55" s="41">
        <v>180</v>
      </c>
      <c r="C55" s="41">
        <v>170</v>
      </c>
    </row>
    <row r="56" spans="1:3" ht="18" x14ac:dyDescent="0.2">
      <c r="A56" s="37" t="s">
        <v>45</v>
      </c>
      <c r="B56" s="23">
        <v>250</v>
      </c>
      <c r="C56" s="23">
        <v>300</v>
      </c>
    </row>
    <row r="57" spans="1:3" ht="18" x14ac:dyDescent="0.2">
      <c r="A57" s="37" t="s">
        <v>46</v>
      </c>
      <c r="B57" s="23">
        <v>50</v>
      </c>
      <c r="C57" s="23">
        <v>50</v>
      </c>
    </row>
    <row r="58" spans="1:3" ht="18" x14ac:dyDescent="0.2">
      <c r="B58" s="37"/>
      <c r="C58" s="23"/>
    </row>
    <row r="59" spans="1:3" ht="18" x14ac:dyDescent="0.2">
      <c r="A59" s="30" t="s">
        <v>18</v>
      </c>
      <c r="B59" s="49">
        <f>SUM(B47:B58)</f>
        <v>6138.6</v>
      </c>
      <c r="C59" s="44">
        <f>SUM(C47:C58)</f>
        <v>6270</v>
      </c>
    </row>
  </sheetData>
  <mergeCells count="8">
    <mergeCell ref="A34:C34"/>
    <mergeCell ref="A37:C37"/>
    <mergeCell ref="A45:C45"/>
    <mergeCell ref="A1:D1"/>
    <mergeCell ref="A3:E3"/>
    <mergeCell ref="A6:D6"/>
    <mergeCell ref="A15:D15"/>
    <mergeCell ref="A33:C33"/>
  </mergeCells>
  <pageMargins left="0.7" right="0.7" top="0.75" bottom="0.75" header="0.3" footer="0.3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)verzicht 2023</vt:lpstr>
      <vt:lpstr>Begroting 2024</vt:lpstr>
      <vt:lpstr>Gecombineerd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Roelof de Pijper</dc:creator>
  <cp:lastModifiedBy>Frans van den Berg</cp:lastModifiedBy>
  <cp:lastPrinted>2024-02-08T09:44:00Z</cp:lastPrinted>
  <dcterms:created xsi:type="dcterms:W3CDTF">2024-02-05T12:55:00Z</dcterms:created>
  <dcterms:modified xsi:type="dcterms:W3CDTF">2025-02-06T13:19:50Z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772C0EDE236A4BC3B1B6C0CA869C8D60_12</vt:lpwstr>
  </property>
  <property fmtid="{D5CDD505-2E9C-101B-9397-08002B2CF9AE}" pid="3" name="KSOProductBuildVer">
    <vt:lpwstr>1033-12.2.0.19805</vt:lpwstr>
  </property>
</Properties>
</file>