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fransvandenberg/Desktop/"/>
    </mc:Choice>
  </mc:AlternateContent>
  <xr:revisionPtr revIDLastSave="0" documentId="8_{7C68BA8D-79D4-014A-B62E-D328EF94F91D}" xr6:coauthVersionLast="47" xr6:coauthVersionMax="47" xr10:uidLastSave="{00000000-0000-0000-0000-000000000000}"/>
  <bookViews>
    <workbookView xWindow="0" yWindow="500" windowWidth="23040" windowHeight="9000" activeTab="1" xr2:uid="{00000000-000D-0000-FFFF-FFFF00000000}"/>
  </bookViews>
  <sheets>
    <sheet name=")verzicht 2023" sheetId="1" r:id="rId1"/>
    <sheet name="Begroting 2024" sheetId="2" r:id="rId2"/>
    <sheet name="Gecombineer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B59" i="3"/>
  <c r="C43" i="3"/>
  <c r="B43" i="3"/>
  <c r="D29" i="3"/>
  <c r="C29" i="3"/>
  <c r="B29" i="3"/>
  <c r="D28" i="3"/>
  <c r="D27" i="3"/>
  <c r="D26" i="3"/>
  <c r="D25" i="3"/>
  <c r="D24" i="3"/>
  <c r="D23" i="3"/>
  <c r="D22" i="3"/>
  <c r="D21" i="3"/>
  <c r="D20" i="3"/>
  <c r="D19" i="3"/>
  <c r="G18" i="3"/>
  <c r="D18" i="3"/>
  <c r="C18" i="3"/>
  <c r="D17" i="3"/>
  <c r="G16" i="3"/>
  <c r="D13" i="3"/>
  <c r="C13" i="3"/>
  <c r="B13" i="3"/>
  <c r="G11" i="3"/>
  <c r="D11" i="3"/>
  <c r="G10" i="3"/>
  <c r="D10" i="3"/>
  <c r="G9" i="3"/>
  <c r="D9" i="3"/>
  <c r="G8" i="3"/>
  <c r="D8" i="3"/>
  <c r="G7" i="3"/>
  <c r="C32" i="2"/>
  <c r="C12" i="2"/>
  <c r="D29" i="1"/>
  <c r="C29" i="1"/>
  <c r="B29" i="1"/>
  <c r="D28" i="1"/>
  <c r="D27" i="1"/>
  <c r="D26" i="1"/>
  <c r="D25" i="1"/>
  <c r="D24" i="1"/>
  <c r="D23" i="1"/>
  <c r="D22" i="1"/>
  <c r="D21" i="1"/>
  <c r="D20" i="1"/>
  <c r="D19" i="1"/>
  <c r="D18" i="1"/>
  <c r="C18" i="1"/>
  <c r="H17" i="1"/>
  <c r="D17" i="1"/>
  <c r="H15" i="1"/>
  <c r="D13" i="1"/>
  <c r="C13" i="1"/>
  <c r="B13" i="1"/>
  <c r="H10" i="1"/>
  <c r="H9" i="1"/>
  <c r="H8" i="1"/>
  <c r="D8" i="1"/>
  <c r="H7" i="1"/>
  <c r="D7" i="1"/>
  <c r="H6" i="1"/>
  <c r="D6" i="1"/>
  <c r="D5" i="1"/>
</calcChain>
</file>

<file path=xl/sharedStrings.xml><?xml version="1.0" encoding="utf-8"?>
<sst xmlns="http://schemas.openxmlformats.org/spreadsheetml/2006/main" count="128" uniqueCount="54">
  <si>
    <t>BBC Financieël Overzicht 2023</t>
  </si>
  <si>
    <t>Inkomsten</t>
  </si>
  <si>
    <t>Omschrijving</t>
  </si>
  <si>
    <t>Begroting</t>
  </si>
  <si>
    <t>Werkelijk</t>
  </si>
  <si>
    <t>Verschil</t>
  </si>
  <si>
    <t>Saldo op 2 januari 2023</t>
  </si>
  <si>
    <t>lopende rekening</t>
  </si>
  <si>
    <t>Contributie</t>
  </si>
  <si>
    <t>Spaarrekening</t>
  </si>
  <si>
    <t>Rente Bank</t>
  </si>
  <si>
    <t xml:space="preserve"> Totaal 2 januari 2023</t>
  </si>
  <si>
    <t>Aspergedrive</t>
  </si>
  <si>
    <t xml:space="preserve">Inkomsten </t>
  </si>
  <si>
    <t>Beginnerscursus</t>
  </si>
  <si>
    <t>Sub Totaal</t>
  </si>
  <si>
    <t xml:space="preserve">Uitgaven </t>
  </si>
  <si>
    <t xml:space="preserve"> Totaal</t>
  </si>
  <si>
    <t>Saldo op 1 januari 2024</t>
  </si>
  <si>
    <t>Totaal</t>
  </si>
  <si>
    <t>spaarrekening</t>
  </si>
  <si>
    <t>Uitgaven</t>
  </si>
  <si>
    <t xml:space="preserve">Zaalhuur </t>
  </si>
  <si>
    <t xml:space="preserve">Drives </t>
  </si>
  <si>
    <t>Materiaal</t>
  </si>
  <si>
    <t>Bestuur</t>
  </si>
  <si>
    <t>Contributie NBB/distr.</t>
  </si>
  <si>
    <t>Lief en lied, attenties</t>
  </si>
  <si>
    <t>Apergedrive</t>
  </si>
  <si>
    <t>Opleidingen</t>
  </si>
  <si>
    <t>Bankkosten</t>
  </si>
  <si>
    <t>Klaarzetten tafels</t>
  </si>
  <si>
    <t>Diversen</t>
  </si>
  <si>
    <t>BBC begroting 2025</t>
  </si>
  <si>
    <t>Werkelijk 2024</t>
  </si>
  <si>
    <t>Begroting 2025</t>
  </si>
  <si>
    <t xml:space="preserve">Subsidie Gemeente </t>
  </si>
  <si>
    <t>Contributie NBB</t>
  </si>
  <si>
    <t>Lief en leed</t>
  </si>
  <si>
    <t>Attenties</t>
  </si>
  <si>
    <t>Klaarzetten meubilair</t>
  </si>
  <si>
    <t>ALV</t>
  </si>
  <si>
    <t>Onvoorzien</t>
  </si>
  <si>
    <t xml:space="preserve">Besteding Subsidie </t>
  </si>
  <si>
    <t>BBC Financieel Overzicht 2023</t>
  </si>
  <si>
    <t>Lopende rekening</t>
  </si>
  <si>
    <t>Totaal 2 januari 2023</t>
  </si>
  <si>
    <t>Subtotaal</t>
  </si>
  <si>
    <t>BBC begroting 2024</t>
  </si>
  <si>
    <t>Begroting 2023</t>
  </si>
  <si>
    <t>Begroting 2024</t>
  </si>
  <si>
    <t>Lief en leed, attenties</t>
  </si>
  <si>
    <t>klaarzetten tafels</t>
  </si>
  <si>
    <t>diversen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</si>
</sst>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8" formatCode="d\ mmmm\ yyyy"/>
    <numFmt numFmtId="169" formatCode="&quot;€ &quot;#,##0.00;&quot;€ -&quot;#,##0.00"/>
    <numFmt numFmtId="170" formatCode="&quot;€ &quot;#,##0.00"/>
    <numFmt numFmtId="171" formatCode="[$€-413]\ #,##0.00;[Red][$€-413]\ #,##0.00\-"/>
    <numFmt numFmtId="172" formatCode="[$€-2]\ #,##0.00;[Red][$€-2]\ #,##0.00"/>
    <numFmt numFmtId="173" formatCode="[$€-2]\ #,##0;[Red][$€-2]\ #,##0"/>
    <numFmt numFmtId="174" formatCode="#,##0\ [$€-1];[Red]\-#,##0\ [$€-1]"/>
  </numFmts>
  <fonts count="12" x14ac:knownFonts="1">
    <font>
      <sz val="11"/>
      <color theme="1"/>
      <name val="Calibri"/>
      <charset val="134"/>
      <scheme val="minor"/>
    </font>
    <font>
      <b/>
      <u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5117038483843"/>
        <bgColor rgb="FFFFFFCC"/>
      </patternFill>
    </fill>
    <fill>
      <patternFill patternType="solid">
        <fgColor rgb="FF92D050"/>
        <bgColor rgb="FFA9D18E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1" fillId="0" borderId="0" xfId="1" applyFont="1" applyAlignment="1">
      <alignment horizontal="center" vertical="center"/>
    </xf>
    <xf numFmtId="0" fontId="3" fillId="0" borderId="0" xfId="1" applyFont="1"/>
    <xf numFmtId="0" fontId="4" fillId="0" borderId="2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horizontal="right"/>
    </xf>
    <xf numFmtId="0" fontId="4" fillId="0" borderId="0" xfId="1" applyFont="1"/>
    <xf numFmtId="168" fontId="3" fillId="0" borderId="0" xfId="1" applyNumberFormat="1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/>
    <xf numFmtId="169" fontId="3" fillId="3" borderId="8" xfId="1" applyNumberFormat="1" applyFont="1" applyFill="1" applyBorder="1" applyAlignment="1">
      <alignment horizontal="right"/>
    </xf>
    <xf numFmtId="170" fontId="3" fillId="0" borderId="3" xfId="1" applyNumberFormat="1" applyFont="1" applyBorder="1" applyAlignment="1">
      <alignment horizontal="right"/>
    </xf>
    <xf numFmtId="0" fontId="3" fillId="0" borderId="9" xfId="1" applyFont="1" applyBorder="1"/>
    <xf numFmtId="170" fontId="3" fillId="3" borderId="10" xfId="1" applyNumberFormat="1" applyFont="1" applyFill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6" fillId="0" borderId="11" xfId="1" applyFont="1" applyBorder="1" applyAlignment="1">
      <alignment horizontal="left"/>
    </xf>
    <xf numFmtId="170" fontId="6" fillId="0" borderId="12" xfId="1" applyNumberFormat="1" applyFont="1" applyBorder="1"/>
    <xf numFmtId="4" fontId="3" fillId="0" borderId="2" xfId="1" applyNumberFormat="1" applyFont="1" applyBorder="1" applyAlignment="1">
      <alignment horizontal="left" vertical="center"/>
    </xf>
    <xf numFmtId="170" fontId="3" fillId="0" borderId="2" xfId="1" applyNumberFormat="1" applyFont="1" applyBorder="1" applyAlignment="1">
      <alignment horizontal="right"/>
    </xf>
    <xf numFmtId="170" fontId="3" fillId="4" borderId="2" xfId="1" applyNumberFormat="1" applyFont="1" applyFill="1" applyBorder="1" applyAlignment="1">
      <alignment horizontal="right"/>
    </xf>
    <xf numFmtId="170" fontId="3" fillId="0" borderId="13" xfId="1" applyNumberFormat="1" applyFont="1" applyBorder="1"/>
    <xf numFmtId="0" fontId="6" fillId="0" borderId="14" xfId="1" applyFont="1" applyBorder="1"/>
    <xf numFmtId="170" fontId="6" fillId="0" borderId="15" xfId="1" applyNumberFormat="1" applyFont="1" applyBorder="1"/>
    <xf numFmtId="170" fontId="3" fillId="2" borderId="2" xfId="1" applyNumberFormat="1" applyFont="1" applyFill="1" applyBorder="1" applyAlignment="1">
      <alignment horizontal="right"/>
    </xf>
    <xf numFmtId="171" fontId="4" fillId="5" borderId="0" xfId="1" applyNumberFormat="1" applyFont="1" applyFill="1"/>
    <xf numFmtId="0" fontId="4" fillId="0" borderId="2" xfId="1" applyFont="1" applyBorder="1"/>
    <xf numFmtId="170" fontId="4" fillId="0" borderId="2" xfId="1" applyNumberFormat="1" applyFont="1" applyBorder="1" applyAlignment="1">
      <alignment horizontal="right"/>
    </xf>
    <xf numFmtId="170" fontId="4" fillId="2" borderId="2" xfId="1" applyNumberFormat="1" applyFont="1" applyFill="1" applyBorder="1"/>
    <xf numFmtId="170" fontId="4" fillId="0" borderId="2" xfId="1" applyNumberFormat="1" applyFont="1" applyBorder="1"/>
    <xf numFmtId="4" fontId="3" fillId="0" borderId="0" xfId="1" applyNumberFormat="1" applyFont="1" applyAlignment="1">
      <alignment horizontal="right"/>
    </xf>
    <xf numFmtId="4" fontId="3" fillId="0" borderId="0" xfId="1" applyNumberFormat="1" applyFont="1"/>
    <xf numFmtId="0" fontId="2" fillId="0" borderId="0" xfId="1" applyFont="1" applyAlignment="1">
      <alignment horizontal="center"/>
    </xf>
    <xf numFmtId="0" fontId="3" fillId="0" borderId="2" xfId="1" applyFont="1" applyBorder="1"/>
    <xf numFmtId="170" fontId="7" fillId="2" borderId="2" xfId="1" applyNumberFormat="1" applyFont="1" applyFill="1" applyBorder="1"/>
    <xf numFmtId="4" fontId="3" fillId="0" borderId="0" xfId="1" applyNumberFormat="1" applyFont="1" applyAlignment="1">
      <alignment horizontal="center" vertical="center"/>
    </xf>
    <xf numFmtId="0" fontId="3" fillId="0" borderId="6" xfId="1" applyFont="1" applyBorder="1"/>
    <xf numFmtId="170" fontId="3" fillId="0" borderId="0" xfId="1" applyNumberFormat="1" applyFont="1"/>
    <xf numFmtId="170" fontId="8" fillId="2" borderId="2" xfId="1" applyNumberFormat="1" applyFont="1" applyFill="1" applyBorder="1"/>
    <xf numFmtId="0" fontId="4" fillId="0" borderId="16" xfId="1" applyFont="1" applyBorder="1"/>
    <xf numFmtId="170" fontId="4" fillId="0" borderId="17" xfId="1" applyNumberFormat="1" applyFont="1" applyBorder="1" applyAlignment="1">
      <alignment horizontal="right"/>
    </xf>
    <xf numFmtId="170" fontId="4" fillId="2" borderId="17" xfId="1" applyNumberFormat="1" applyFont="1" applyFill="1" applyBorder="1"/>
    <xf numFmtId="0" fontId="3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0" fontId="4" fillId="0" borderId="18" xfId="1" applyNumberFormat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172" fontId="9" fillId="0" borderId="2" xfId="0" applyNumberFormat="1" applyFont="1" applyBorder="1"/>
    <xf numFmtId="0" fontId="0" fillId="0" borderId="2" xfId="0" applyBorder="1"/>
    <xf numFmtId="172" fontId="10" fillId="0" borderId="2" xfId="0" applyNumberFormat="1" applyFont="1" applyBorder="1"/>
    <xf numFmtId="0" fontId="2" fillId="0" borderId="2" xfId="1" applyFont="1" applyBorder="1" applyAlignment="1">
      <alignment horizontal="center"/>
    </xf>
    <xf numFmtId="173" fontId="9" fillId="0" borderId="2" xfId="0" applyNumberFormat="1" applyFont="1" applyBorder="1"/>
    <xf numFmtId="170" fontId="3" fillId="0" borderId="2" xfId="1" applyNumberFormat="1" applyFont="1" applyBorder="1"/>
    <xf numFmtId="0" fontId="9" fillId="0" borderId="2" xfId="0" applyFont="1" applyBorder="1"/>
    <xf numFmtId="4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174" fontId="3" fillId="2" borderId="2" xfId="1" applyNumberFormat="1" applyFont="1" applyFill="1" applyBorder="1" applyAlignment="1">
      <alignment horizontal="center" vertical="center"/>
    </xf>
    <xf numFmtId="0" fontId="6" fillId="0" borderId="11" xfId="1" applyFont="1" applyBorder="1"/>
    <xf numFmtId="0" fontId="3" fillId="0" borderId="2" xfId="1" applyFont="1" applyBorder="1" applyAlignment="1">
      <alignment horizontal="left" vertical="center"/>
    </xf>
    <xf numFmtId="171" fontId="3" fillId="3" borderId="0" xfId="1" applyNumberFormat="1" applyFont="1" applyFill="1"/>
    <xf numFmtId="2" fontId="3" fillId="0" borderId="0" xfId="1" applyNumberFormat="1" applyFont="1"/>
    <xf numFmtId="4" fontId="0" fillId="0" borderId="0" xfId="0" applyNumberFormat="1"/>
    <xf numFmtId="0" fontId="1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Normal 2" xfId="1" xr:uid="{00000000-0005-0000-0000-000031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workbookViewId="0">
      <selection activeCell="G21" sqref="G21"/>
    </sheetView>
  </sheetViews>
  <sheetFormatPr baseColWidth="10" defaultColWidth="9" defaultRowHeight="15" x14ac:dyDescent="0.2"/>
  <cols>
    <col min="1" max="1" width="27.6640625" customWidth="1"/>
    <col min="2" max="2" width="14.5" customWidth="1"/>
    <col min="3" max="3" width="15.33203125" customWidth="1"/>
    <col min="4" max="4" width="18.5" customWidth="1"/>
    <col min="7" max="7" width="30.33203125" customWidth="1"/>
    <col min="8" max="8" width="20.1640625" customWidth="1"/>
  </cols>
  <sheetData>
    <row r="1" spans="1:12" ht="25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2" ht="20" x14ac:dyDescent="0.2">
      <c r="A2" s="70" t="s">
        <v>1</v>
      </c>
      <c r="B2" s="70"/>
      <c r="C2" s="70"/>
      <c r="D2" s="70"/>
      <c r="E2" s="70"/>
      <c r="F2" s="2"/>
      <c r="G2" s="2"/>
      <c r="H2" s="2"/>
    </row>
    <row r="3" spans="1:12" ht="18" x14ac:dyDescent="0.2">
      <c r="A3" s="3" t="s">
        <v>2</v>
      </c>
      <c r="B3" s="4" t="s">
        <v>3</v>
      </c>
      <c r="C3" s="5" t="s">
        <v>4</v>
      </c>
      <c r="D3" s="4" t="s">
        <v>5</v>
      </c>
      <c r="E3" s="12"/>
      <c r="F3" s="2"/>
      <c r="G3" s="7" t="s">
        <v>6</v>
      </c>
      <c r="H3" s="8"/>
    </row>
    <row r="4" spans="1:12" ht="18" x14ac:dyDescent="0.2">
      <c r="A4" s="62"/>
      <c r="B4" s="62"/>
      <c r="C4" s="63"/>
      <c r="D4" s="62"/>
      <c r="E4" s="12"/>
      <c r="F4" s="2"/>
      <c r="G4" s="13" t="s">
        <v>7</v>
      </c>
      <c r="H4" s="14">
        <v>2006.21</v>
      </c>
    </row>
    <row r="5" spans="1:12" ht="18" x14ac:dyDescent="0.2">
      <c r="A5" s="21" t="s">
        <v>8</v>
      </c>
      <c r="B5" s="22">
        <v>3981</v>
      </c>
      <c r="C5" s="23">
        <v>3611.5</v>
      </c>
      <c r="D5" s="22">
        <f>B5-C5</f>
        <v>369.5</v>
      </c>
      <c r="E5" s="15"/>
      <c r="F5" s="2"/>
      <c r="G5" s="16" t="s">
        <v>9</v>
      </c>
      <c r="H5" s="17">
        <v>6512.72</v>
      </c>
    </row>
    <row r="6" spans="1:12" ht="18" x14ac:dyDescent="0.2">
      <c r="A6" s="21" t="s">
        <v>10</v>
      </c>
      <c r="B6" s="22">
        <v>15</v>
      </c>
      <c r="C6" s="23">
        <v>41.74</v>
      </c>
      <c r="D6" s="22">
        <f t="shared" ref="D6:D8" si="0">B6-C6</f>
        <v>-26.74</v>
      </c>
      <c r="E6" s="18"/>
      <c r="F6" s="2"/>
      <c r="G6" s="64" t="s">
        <v>11</v>
      </c>
      <c r="H6" s="20">
        <f>SUM(H4:H5)</f>
        <v>8518.93</v>
      </c>
    </row>
    <row r="7" spans="1:12" ht="18" x14ac:dyDescent="0.2">
      <c r="A7" s="21" t="s">
        <v>12</v>
      </c>
      <c r="B7" s="22">
        <v>2000</v>
      </c>
      <c r="C7" s="23">
        <v>2348</v>
      </c>
      <c r="D7" s="22">
        <f t="shared" si="0"/>
        <v>-348</v>
      </c>
      <c r="E7" s="18"/>
      <c r="F7" s="2"/>
      <c r="G7" s="16" t="s">
        <v>13</v>
      </c>
      <c r="H7" s="24">
        <f>C13</f>
        <v>7761.24</v>
      </c>
    </row>
    <row r="8" spans="1:12" ht="18" x14ac:dyDescent="0.2">
      <c r="A8" s="21" t="s">
        <v>14</v>
      </c>
      <c r="B8" s="22"/>
      <c r="C8" s="27">
        <v>1760</v>
      </c>
      <c r="D8" s="22">
        <f t="shared" si="0"/>
        <v>-1760</v>
      </c>
      <c r="E8" s="18"/>
      <c r="F8" s="2"/>
      <c r="G8" s="25" t="s">
        <v>15</v>
      </c>
      <c r="H8" s="26">
        <f>H6+H7</f>
        <v>16280.17</v>
      </c>
    </row>
    <row r="9" spans="1:12" ht="18" x14ac:dyDescent="0.2">
      <c r="A9" s="21"/>
      <c r="B9" s="22"/>
      <c r="C9" s="27"/>
      <c r="D9" s="22"/>
      <c r="E9" s="18"/>
      <c r="F9" s="2"/>
      <c r="G9" s="16" t="s">
        <v>16</v>
      </c>
      <c r="H9" s="24">
        <f>C29</f>
        <v>6237.6</v>
      </c>
    </row>
    <row r="10" spans="1:12" ht="18" x14ac:dyDescent="0.2">
      <c r="A10" s="65"/>
      <c r="B10" s="59"/>
      <c r="C10" s="27"/>
      <c r="D10" s="22"/>
      <c r="E10" s="18"/>
      <c r="F10" s="2"/>
      <c r="G10" s="28" t="s">
        <v>17</v>
      </c>
      <c r="H10" s="28">
        <f>H8-H9</f>
        <v>10042.57</v>
      </c>
    </row>
    <row r="11" spans="1:12" ht="18" x14ac:dyDescent="0.2">
      <c r="A11" s="65"/>
      <c r="B11" s="59"/>
      <c r="C11" s="27"/>
      <c r="D11" s="22"/>
      <c r="E11" s="6"/>
      <c r="F11" s="2"/>
      <c r="L11" s="68"/>
    </row>
    <row r="12" spans="1:12" ht="18" x14ac:dyDescent="0.2">
      <c r="A12" s="21"/>
      <c r="B12" s="22"/>
      <c r="C12" s="27"/>
      <c r="D12" s="22"/>
      <c r="E12" s="6"/>
      <c r="F12" s="2"/>
      <c r="G12" s="7" t="s">
        <v>18</v>
      </c>
      <c r="H12" s="2"/>
    </row>
    <row r="13" spans="1:12" ht="18" x14ac:dyDescent="0.2">
      <c r="A13" s="29" t="s">
        <v>19</v>
      </c>
      <c r="B13" s="30">
        <f>SUM(B5:B12)</f>
        <v>5996</v>
      </c>
      <c r="C13" s="31">
        <f>SUM(C4:C12)</f>
        <v>7761.24</v>
      </c>
      <c r="D13" s="32">
        <f>SUM(D5:D12)</f>
        <v>-1765.24</v>
      </c>
      <c r="E13" s="6"/>
      <c r="F13" s="2"/>
      <c r="G13" s="2" t="s">
        <v>7</v>
      </c>
      <c r="H13" s="66">
        <v>3488.11</v>
      </c>
    </row>
    <row r="14" spans="1:12" ht="18" x14ac:dyDescent="0.2">
      <c r="A14" s="2"/>
      <c r="B14" s="33"/>
      <c r="C14" s="34"/>
      <c r="D14" s="33"/>
      <c r="E14" s="6"/>
      <c r="F14" s="2"/>
      <c r="G14" s="2" t="s">
        <v>20</v>
      </c>
      <c r="H14" s="66">
        <v>6554.46</v>
      </c>
    </row>
    <row r="15" spans="1:12" ht="20" x14ac:dyDescent="0.2">
      <c r="A15" s="70" t="s">
        <v>21</v>
      </c>
      <c r="B15" s="70"/>
      <c r="C15" s="70"/>
      <c r="D15" s="70"/>
      <c r="E15" s="70"/>
      <c r="F15" s="2"/>
      <c r="G15" s="28" t="s">
        <v>17</v>
      </c>
      <c r="H15" s="28">
        <f>SUM(H13:H14)</f>
        <v>10042.57</v>
      </c>
    </row>
    <row r="16" spans="1:12" ht="20" x14ac:dyDescent="0.2">
      <c r="A16" s="3" t="s">
        <v>2</v>
      </c>
      <c r="B16" s="4" t="s">
        <v>3</v>
      </c>
      <c r="C16" s="5" t="s">
        <v>4</v>
      </c>
      <c r="D16" s="4" t="s">
        <v>5</v>
      </c>
      <c r="E16" s="35"/>
      <c r="F16" s="2"/>
      <c r="G16" s="2"/>
      <c r="H16" s="2"/>
    </row>
    <row r="17" spans="1:8" ht="18" x14ac:dyDescent="0.2">
      <c r="A17" s="36" t="s">
        <v>22</v>
      </c>
      <c r="B17" s="22">
        <v>1458.6</v>
      </c>
      <c r="C17" s="37">
        <v>1289.9000000000001</v>
      </c>
      <c r="D17" s="22">
        <f>B17-C17</f>
        <v>168.7</v>
      </c>
      <c r="E17" s="38"/>
      <c r="F17" s="2"/>
      <c r="G17" s="28" t="s">
        <v>5</v>
      </c>
      <c r="H17" s="28">
        <f>H15-H10</f>
        <v>0</v>
      </c>
    </row>
    <row r="18" spans="1:8" ht="18" x14ac:dyDescent="0.2">
      <c r="A18" s="36" t="s">
        <v>23</v>
      </c>
      <c r="B18" s="22">
        <v>500</v>
      </c>
      <c r="C18" s="37">
        <f>60+57.42+38.42</f>
        <v>155.84</v>
      </c>
      <c r="D18" s="22">
        <f t="shared" ref="D18:D28" si="1">B18-C18</f>
        <v>344.16</v>
      </c>
      <c r="E18" s="33"/>
      <c r="F18" s="2"/>
    </row>
    <row r="19" spans="1:8" ht="18" x14ac:dyDescent="0.2">
      <c r="A19" s="36" t="s">
        <v>24</v>
      </c>
      <c r="B19" s="22">
        <v>200</v>
      </c>
      <c r="C19" s="37">
        <v>730.62</v>
      </c>
      <c r="D19" s="22">
        <f t="shared" si="1"/>
        <v>-530.62</v>
      </c>
      <c r="E19" s="33"/>
      <c r="F19" s="2"/>
    </row>
    <row r="20" spans="1:8" ht="18" x14ac:dyDescent="0.2">
      <c r="A20" s="36" t="s">
        <v>25</v>
      </c>
      <c r="B20" s="22">
        <v>150</v>
      </c>
      <c r="C20" s="37">
        <v>69.290000000000006</v>
      </c>
      <c r="D20" s="22">
        <f t="shared" si="1"/>
        <v>80.709999999999994</v>
      </c>
      <c r="E20" s="33"/>
      <c r="F20" s="2"/>
    </row>
    <row r="21" spans="1:8" ht="18" x14ac:dyDescent="0.2">
      <c r="A21" s="36" t="s">
        <v>26</v>
      </c>
      <c r="B21" s="22">
        <v>2000</v>
      </c>
      <c r="C21" s="37">
        <v>1973.26</v>
      </c>
      <c r="D21" s="22">
        <f t="shared" si="1"/>
        <v>26.74</v>
      </c>
      <c r="E21" s="33"/>
      <c r="F21" s="2"/>
    </row>
    <row r="22" spans="1:8" ht="18" x14ac:dyDescent="0.2">
      <c r="A22" s="36" t="s">
        <v>27</v>
      </c>
      <c r="B22" s="22">
        <v>200</v>
      </c>
      <c r="C22" s="37">
        <v>845.04</v>
      </c>
      <c r="D22" s="22">
        <f t="shared" si="1"/>
        <v>-645.04</v>
      </c>
      <c r="E22" s="33"/>
      <c r="F22" s="2"/>
    </row>
    <row r="23" spans="1:8" ht="18" x14ac:dyDescent="0.2">
      <c r="A23" s="36" t="s">
        <v>28</v>
      </c>
      <c r="B23" s="22">
        <v>1000</v>
      </c>
      <c r="C23" s="37">
        <v>685.94</v>
      </c>
      <c r="D23" s="22">
        <f t="shared" si="1"/>
        <v>314.06</v>
      </c>
      <c r="E23" s="33"/>
      <c r="F23" s="2"/>
    </row>
    <row r="24" spans="1:8" ht="18" x14ac:dyDescent="0.2">
      <c r="A24" s="36" t="s">
        <v>29</v>
      </c>
      <c r="B24" s="22">
        <v>150</v>
      </c>
      <c r="C24" s="37">
        <v>0</v>
      </c>
      <c r="D24" s="22">
        <f t="shared" si="1"/>
        <v>150</v>
      </c>
      <c r="E24" s="33"/>
      <c r="F24" s="2"/>
    </row>
    <row r="25" spans="1:8" ht="18" x14ac:dyDescent="0.2">
      <c r="A25" s="39" t="s">
        <v>30</v>
      </c>
      <c r="B25" s="40">
        <v>180</v>
      </c>
      <c r="C25" s="37">
        <v>161.61000000000001</v>
      </c>
      <c r="D25" s="22">
        <f t="shared" si="1"/>
        <v>18.39</v>
      </c>
      <c r="E25" s="33"/>
      <c r="F25" s="2"/>
    </row>
    <row r="26" spans="1:8" ht="18" x14ac:dyDescent="0.2">
      <c r="A26" s="36" t="s">
        <v>31</v>
      </c>
      <c r="B26" s="22">
        <v>250</v>
      </c>
      <c r="C26" s="37">
        <v>310</v>
      </c>
      <c r="D26" s="22">
        <f t="shared" si="1"/>
        <v>-60</v>
      </c>
      <c r="E26" s="33"/>
      <c r="F26" s="2"/>
    </row>
    <row r="27" spans="1:8" ht="18" x14ac:dyDescent="0.2">
      <c r="A27" s="36" t="s">
        <v>32</v>
      </c>
      <c r="B27" s="22">
        <v>50</v>
      </c>
      <c r="C27" s="37">
        <v>16.100000000000001</v>
      </c>
      <c r="D27" s="22">
        <f t="shared" si="1"/>
        <v>33.9</v>
      </c>
      <c r="E27" s="33"/>
      <c r="F27" s="2"/>
    </row>
    <row r="28" spans="1:8" ht="18" x14ac:dyDescent="0.2">
      <c r="A28" s="36"/>
      <c r="B28" s="22"/>
      <c r="C28" s="41"/>
      <c r="D28" s="22">
        <f t="shared" si="1"/>
        <v>0</v>
      </c>
      <c r="E28" s="33"/>
      <c r="F28" s="2"/>
    </row>
    <row r="29" spans="1:8" ht="18" x14ac:dyDescent="0.2">
      <c r="A29" s="42" t="s">
        <v>19</v>
      </c>
      <c r="B29" s="43">
        <f>SUM(B17:B28)</f>
        <v>6138.6</v>
      </c>
      <c r="C29" s="44">
        <f>SUM(C17:C28)</f>
        <v>6237.6</v>
      </c>
      <c r="D29" s="43">
        <f>SUM(D17:D28)</f>
        <v>-99.000000000000199</v>
      </c>
      <c r="E29" s="33"/>
      <c r="F29" s="2"/>
    </row>
    <row r="30" spans="1:8" ht="18" x14ac:dyDescent="0.2">
      <c r="B30" s="33"/>
      <c r="C30" s="45"/>
      <c r="D30" s="45"/>
      <c r="E30" s="33"/>
      <c r="F30" s="2"/>
    </row>
    <row r="31" spans="1:8" ht="18" x14ac:dyDescent="0.2">
      <c r="B31" s="2"/>
      <c r="C31" s="34"/>
      <c r="D31" s="34"/>
      <c r="E31" s="33"/>
      <c r="F31" s="2"/>
    </row>
    <row r="32" spans="1:8" ht="18" x14ac:dyDescent="0.2">
      <c r="B32" s="2"/>
      <c r="C32" s="67"/>
      <c r="D32" s="2"/>
      <c r="E32" s="33"/>
      <c r="F32" s="2"/>
    </row>
    <row r="33" spans="2:5" ht="18" x14ac:dyDescent="0.2">
      <c r="B33" s="2"/>
      <c r="C33" s="2"/>
      <c r="D33" s="2"/>
      <c r="E33" s="45"/>
    </row>
    <row r="34" spans="2:5" ht="18" x14ac:dyDescent="0.2">
      <c r="B34" s="2"/>
      <c r="C34" s="2"/>
      <c r="D34" s="2"/>
      <c r="E34" s="2"/>
    </row>
    <row r="35" spans="2:5" ht="18" x14ac:dyDescent="0.2">
      <c r="B35" s="2"/>
      <c r="C35" s="2"/>
      <c r="D35" s="2"/>
      <c r="E35" s="2"/>
    </row>
    <row r="36" spans="2:5" ht="18" x14ac:dyDescent="0.2">
      <c r="B36" s="2"/>
      <c r="C36" s="2"/>
      <c r="D36" s="2"/>
      <c r="E36" s="2"/>
    </row>
    <row r="37" spans="2:5" ht="18" x14ac:dyDescent="0.2">
      <c r="B37" s="2"/>
      <c r="C37" s="2"/>
      <c r="D37" s="2"/>
      <c r="E37" s="2"/>
    </row>
    <row r="38" spans="2:5" ht="18" x14ac:dyDescent="0.2">
      <c r="B38" s="45"/>
      <c r="C38" s="45"/>
      <c r="D38" s="45"/>
      <c r="E38" s="2"/>
    </row>
    <row r="39" spans="2:5" ht="18" x14ac:dyDescent="0.2">
      <c r="E39" s="2"/>
    </row>
    <row r="40" spans="2:5" ht="18" x14ac:dyDescent="0.2">
      <c r="E40" s="2"/>
    </row>
    <row r="41" spans="2:5" ht="18" x14ac:dyDescent="0.2">
      <c r="E41" s="45"/>
    </row>
  </sheetData>
  <mergeCells count="3">
    <mergeCell ref="A1:H1"/>
    <mergeCell ref="A2:E2"/>
    <mergeCell ref="A15:E15"/>
  </mergeCells>
  <pageMargins left="0.7" right="0.7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41"/>
  <sheetViews>
    <sheetView tabSelected="1" workbookViewId="0">
      <selection activeCell="B36" sqref="B36"/>
    </sheetView>
  </sheetViews>
  <sheetFormatPr baseColWidth="10" defaultColWidth="9" defaultRowHeight="15" x14ac:dyDescent="0.2"/>
  <cols>
    <col min="2" max="3" width="27.6640625" customWidth="1"/>
    <col min="4" max="4" width="22.5" customWidth="1"/>
  </cols>
  <sheetData>
    <row r="1" spans="2:4" ht="25" x14ac:dyDescent="0.2">
      <c r="B1" s="69" t="s">
        <v>33</v>
      </c>
      <c r="C1" s="69"/>
      <c r="D1" s="69"/>
    </row>
    <row r="2" spans="2:4" ht="20" x14ac:dyDescent="0.2">
      <c r="B2" s="70"/>
      <c r="C2" s="70"/>
      <c r="D2" s="70"/>
    </row>
    <row r="3" spans="2:4" ht="18" x14ac:dyDescent="0.2">
      <c r="B3" s="46" t="s">
        <v>2</v>
      </c>
      <c r="C3" s="46" t="s">
        <v>34</v>
      </c>
      <c r="D3" s="46" t="s">
        <v>35</v>
      </c>
    </row>
    <row r="4" spans="2:4" ht="18" x14ac:dyDescent="0.2">
      <c r="B4" s="49"/>
      <c r="C4" s="50"/>
      <c r="D4" s="51"/>
    </row>
    <row r="5" spans="2:4" ht="20" x14ac:dyDescent="0.2">
      <c r="B5" s="71" t="s">
        <v>1</v>
      </c>
      <c r="C5" s="72"/>
      <c r="D5" s="73"/>
    </row>
    <row r="6" spans="2:4" ht="20" x14ac:dyDescent="0.2">
      <c r="B6" s="52"/>
      <c r="C6" s="35"/>
      <c r="D6" s="53"/>
    </row>
    <row r="7" spans="2:4" ht="21" x14ac:dyDescent="0.25">
      <c r="B7" s="21" t="s">
        <v>8</v>
      </c>
      <c r="C7" s="22">
        <v>4359.5</v>
      </c>
      <c r="D7" s="54">
        <v>4400</v>
      </c>
    </row>
    <row r="8" spans="2:4" ht="21" x14ac:dyDescent="0.25">
      <c r="B8" s="21" t="s">
        <v>10</v>
      </c>
      <c r="C8" s="22">
        <v>86.48</v>
      </c>
      <c r="D8" s="54">
        <v>100</v>
      </c>
    </row>
    <row r="9" spans="2:4" ht="21" x14ac:dyDescent="0.25">
      <c r="B9" s="21" t="s">
        <v>12</v>
      </c>
      <c r="C9" s="22">
        <v>2228</v>
      </c>
      <c r="D9" s="54">
        <v>2300</v>
      </c>
    </row>
    <row r="10" spans="2:4" ht="21" x14ac:dyDescent="0.25">
      <c r="B10" s="21" t="s">
        <v>36</v>
      </c>
      <c r="C10" s="22">
        <v>0</v>
      </c>
      <c r="D10" s="54">
        <v>6399.25</v>
      </c>
    </row>
    <row r="11" spans="2:4" ht="18" x14ac:dyDescent="0.2">
      <c r="B11" s="21"/>
      <c r="C11" s="22"/>
      <c r="D11" s="55"/>
    </row>
    <row r="12" spans="2:4" ht="21" x14ac:dyDescent="0.25">
      <c r="B12" s="29" t="s">
        <v>19</v>
      </c>
      <c r="C12" s="30">
        <f>SUM(C7:C9)</f>
        <v>6673.98</v>
      </c>
      <c r="D12" s="56">
        <v>13199.25</v>
      </c>
    </row>
    <row r="13" spans="2:4" ht="20" x14ac:dyDescent="0.2">
      <c r="B13" s="55"/>
      <c r="C13" s="57"/>
      <c r="D13" s="57"/>
    </row>
    <row r="14" spans="2:4" ht="20" x14ac:dyDescent="0.2">
      <c r="B14" s="74" t="s">
        <v>21</v>
      </c>
      <c r="C14" s="74"/>
      <c r="D14" s="74"/>
    </row>
    <row r="15" spans="2:4" ht="20" x14ac:dyDescent="0.2">
      <c r="B15" s="3"/>
      <c r="C15" s="57"/>
      <c r="D15" s="57"/>
    </row>
    <row r="16" spans="2:4" ht="21" x14ac:dyDescent="0.25">
      <c r="B16" s="36" t="s">
        <v>22</v>
      </c>
      <c r="C16" s="22">
        <v>1519.3</v>
      </c>
      <c r="D16" s="54">
        <v>1600</v>
      </c>
    </row>
    <row r="17" spans="2:4" ht="21" x14ac:dyDescent="0.25">
      <c r="B17" s="36" t="s">
        <v>23</v>
      </c>
      <c r="C17" s="22">
        <v>210.33</v>
      </c>
      <c r="D17" s="54">
        <v>250</v>
      </c>
    </row>
    <row r="18" spans="2:4" ht="21" x14ac:dyDescent="0.25">
      <c r="B18" s="36" t="s">
        <v>24</v>
      </c>
      <c r="C18" s="22">
        <v>930.15</v>
      </c>
      <c r="D18" s="54">
        <v>300</v>
      </c>
    </row>
    <row r="19" spans="2:4" ht="21" x14ac:dyDescent="0.25">
      <c r="B19" s="36" t="s">
        <v>25</v>
      </c>
      <c r="C19" s="22">
        <v>0</v>
      </c>
      <c r="D19" s="54">
        <v>50</v>
      </c>
    </row>
    <row r="20" spans="2:4" ht="21" x14ac:dyDescent="0.25">
      <c r="B20" s="36" t="s">
        <v>37</v>
      </c>
      <c r="C20" s="22">
        <v>1974.01</v>
      </c>
      <c r="D20" s="58">
        <v>2400</v>
      </c>
    </row>
    <row r="21" spans="2:4" ht="21" x14ac:dyDescent="0.25">
      <c r="B21" s="36" t="s">
        <v>38</v>
      </c>
      <c r="C21" s="22">
        <v>300</v>
      </c>
      <c r="D21" s="54">
        <v>300</v>
      </c>
    </row>
    <row r="22" spans="2:4" ht="21" x14ac:dyDescent="0.25">
      <c r="B22" s="36" t="s">
        <v>39</v>
      </c>
      <c r="C22" s="22">
        <v>140.46</v>
      </c>
      <c r="D22" s="54">
        <v>150</v>
      </c>
    </row>
    <row r="23" spans="2:4" ht="21" x14ac:dyDescent="0.25">
      <c r="B23" s="36" t="s">
        <v>12</v>
      </c>
      <c r="C23" s="22">
        <v>1043.5</v>
      </c>
      <c r="D23" s="54">
        <v>1100</v>
      </c>
    </row>
    <row r="24" spans="2:4" ht="21" x14ac:dyDescent="0.25">
      <c r="B24" s="36" t="s">
        <v>29</v>
      </c>
      <c r="C24" s="22">
        <v>0</v>
      </c>
      <c r="D24" s="54">
        <v>0</v>
      </c>
    </row>
    <row r="25" spans="2:4" ht="21" x14ac:dyDescent="0.25">
      <c r="B25" s="36" t="s">
        <v>30</v>
      </c>
      <c r="C25" s="59">
        <v>164.96</v>
      </c>
      <c r="D25" s="54">
        <v>170</v>
      </c>
    </row>
    <row r="26" spans="2:4" ht="21" x14ac:dyDescent="0.25">
      <c r="B26" s="36" t="s">
        <v>40</v>
      </c>
      <c r="C26" s="22">
        <v>395</v>
      </c>
      <c r="D26" s="54">
        <v>400</v>
      </c>
    </row>
    <row r="27" spans="2:4" ht="21" x14ac:dyDescent="0.25">
      <c r="B27" s="36" t="s">
        <v>41</v>
      </c>
      <c r="C27" s="22">
        <v>126.5</v>
      </c>
      <c r="D27" s="54">
        <v>150</v>
      </c>
    </row>
    <row r="28" spans="2:4" ht="21" x14ac:dyDescent="0.25">
      <c r="B28" s="36" t="s">
        <v>42</v>
      </c>
      <c r="C28" s="22">
        <v>214.98</v>
      </c>
      <c r="D28" s="54">
        <v>150</v>
      </c>
    </row>
    <row r="29" spans="2:4" ht="21" x14ac:dyDescent="0.25">
      <c r="B29" s="36" t="s">
        <v>32</v>
      </c>
      <c r="C29" s="22">
        <v>0</v>
      </c>
      <c r="D29" s="54">
        <v>50</v>
      </c>
    </row>
    <row r="30" spans="2:4" ht="21" x14ac:dyDescent="0.25">
      <c r="B30" s="60" t="s">
        <v>43</v>
      </c>
      <c r="C30" s="22">
        <v>0</v>
      </c>
      <c r="D30" s="54">
        <v>5000</v>
      </c>
    </row>
    <row r="31" spans="2:4" ht="21" x14ac:dyDescent="0.25">
      <c r="B31" s="60"/>
      <c r="C31" s="22"/>
      <c r="D31" s="54"/>
    </row>
    <row r="32" spans="2:4" ht="21" x14ac:dyDescent="0.25">
      <c r="B32" s="29" t="s">
        <v>19</v>
      </c>
      <c r="C32" s="30">
        <f>SUM(C16:C30)</f>
        <v>7019.19</v>
      </c>
      <c r="D32" s="56">
        <v>12070</v>
      </c>
    </row>
    <row r="33" spans="2:4" ht="18" x14ac:dyDescent="0.2">
      <c r="B33" s="36"/>
      <c r="C33" s="36"/>
      <c r="D33" s="61"/>
    </row>
    <row r="34" spans="2:4" ht="18" x14ac:dyDescent="0.2">
      <c r="B34" s="2"/>
      <c r="C34" s="2"/>
      <c r="D34" s="2"/>
    </row>
    <row r="35" spans="2:4" ht="18" x14ac:dyDescent="0.2">
      <c r="B35" s="2"/>
      <c r="C35" s="2"/>
      <c r="D35" s="2"/>
    </row>
    <row r="36" spans="2:4" ht="18" x14ac:dyDescent="0.2">
      <c r="B36" s="2"/>
      <c r="C36" s="2"/>
      <c r="D36" s="2"/>
    </row>
    <row r="37" spans="2:4" ht="18" x14ac:dyDescent="0.2">
      <c r="B37" s="2"/>
      <c r="C37" s="2"/>
      <c r="D37" s="2"/>
    </row>
    <row r="38" spans="2:4" ht="18" x14ac:dyDescent="0.2">
      <c r="B38" s="2"/>
      <c r="C38" s="2"/>
      <c r="D38" s="2"/>
    </row>
    <row r="39" spans="2:4" ht="18" x14ac:dyDescent="0.2">
      <c r="B39" s="2"/>
      <c r="C39" s="2"/>
      <c r="D39" s="2"/>
    </row>
    <row r="40" spans="2:4" ht="18" x14ac:dyDescent="0.2">
      <c r="D40" s="2"/>
    </row>
    <row r="41" spans="2:4" ht="18" x14ac:dyDescent="0.2">
      <c r="D41" s="45"/>
    </row>
  </sheetData>
  <mergeCells count="4">
    <mergeCell ref="B1:D1"/>
    <mergeCell ref="B2:D2"/>
    <mergeCell ref="B5:D5"/>
    <mergeCell ref="B14:D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topLeftCell="A9" workbookViewId="0">
      <selection activeCell="D42" sqref="D42"/>
    </sheetView>
  </sheetViews>
  <sheetFormatPr baseColWidth="10" defaultColWidth="9" defaultRowHeight="15" x14ac:dyDescent="0.2"/>
  <cols>
    <col min="1" max="1" width="27.6640625" customWidth="1"/>
    <col min="2" max="3" width="21.83203125" customWidth="1"/>
    <col min="4" max="4" width="15.5" customWidth="1"/>
    <col min="6" max="6" width="32.83203125" customWidth="1"/>
    <col min="7" max="7" width="16.1640625" customWidth="1"/>
  </cols>
  <sheetData>
    <row r="1" spans="1:7" ht="25" x14ac:dyDescent="0.2">
      <c r="A1" s="69" t="s">
        <v>44</v>
      </c>
      <c r="B1" s="69"/>
      <c r="C1" s="69"/>
      <c r="D1" s="69"/>
      <c r="E1" s="1"/>
      <c r="F1" s="1"/>
      <c r="G1" s="1"/>
    </row>
    <row r="2" spans="1:7" ht="25" x14ac:dyDescent="0.2">
      <c r="A2" s="1"/>
      <c r="B2" s="1"/>
      <c r="C2" s="1"/>
      <c r="D2" s="1"/>
      <c r="E2" s="1"/>
      <c r="F2" s="1"/>
      <c r="G2" s="1"/>
    </row>
    <row r="3" spans="1:7" ht="20" x14ac:dyDescent="0.2">
      <c r="A3" s="70" t="s">
        <v>1</v>
      </c>
      <c r="B3" s="70"/>
      <c r="C3" s="70"/>
      <c r="D3" s="70"/>
      <c r="E3" s="70"/>
      <c r="F3" s="2"/>
      <c r="G3" s="2"/>
    </row>
    <row r="4" spans="1:7" ht="18" x14ac:dyDescent="0.2">
      <c r="A4" s="3" t="s">
        <v>2</v>
      </c>
      <c r="B4" s="4" t="s">
        <v>3</v>
      </c>
      <c r="C4" s="5" t="s">
        <v>4</v>
      </c>
      <c r="D4" s="4" t="s">
        <v>5</v>
      </c>
      <c r="E4" s="6"/>
      <c r="F4" s="7" t="s">
        <v>6</v>
      </c>
      <c r="G4" s="8"/>
    </row>
    <row r="5" spans="1:7" ht="20" x14ac:dyDescent="0.2">
      <c r="A5" s="9"/>
      <c r="B5" s="10"/>
      <c r="C5" s="10"/>
      <c r="D5" s="11"/>
      <c r="E5" s="12"/>
      <c r="F5" s="13" t="s">
        <v>45</v>
      </c>
      <c r="G5" s="14">
        <v>2006.21</v>
      </c>
    </row>
    <row r="6" spans="1:7" ht="20" x14ac:dyDescent="0.2">
      <c r="A6" s="75" t="s">
        <v>1</v>
      </c>
      <c r="B6" s="76"/>
      <c r="C6" s="76"/>
      <c r="D6" s="77"/>
      <c r="E6" s="15"/>
      <c r="F6" s="16" t="s">
        <v>9</v>
      </c>
      <c r="G6" s="17">
        <v>6512.72</v>
      </c>
    </row>
    <row r="7" spans="1:7" ht="20" x14ac:dyDescent="0.2">
      <c r="A7" s="9"/>
      <c r="B7" s="10"/>
      <c r="C7" s="10"/>
      <c r="D7" s="11"/>
      <c r="E7" s="18"/>
      <c r="F7" s="19" t="s">
        <v>46</v>
      </c>
      <c r="G7" s="20">
        <f>SUM(G5:G6)</f>
        <v>8518.93</v>
      </c>
    </row>
    <row r="8" spans="1:7" ht="18" x14ac:dyDescent="0.2">
      <c r="A8" s="21" t="s">
        <v>8</v>
      </c>
      <c r="B8" s="22">
        <v>3981</v>
      </c>
      <c r="C8" s="23">
        <v>3611.5</v>
      </c>
      <c r="D8" s="22">
        <f>B8-C8</f>
        <v>369.5</v>
      </c>
      <c r="E8" s="18"/>
      <c r="F8" s="16" t="s">
        <v>13</v>
      </c>
      <c r="G8" s="24">
        <f>C13</f>
        <v>7761.24</v>
      </c>
    </row>
    <row r="9" spans="1:7" ht="18" x14ac:dyDescent="0.2">
      <c r="A9" s="21" t="s">
        <v>10</v>
      </c>
      <c r="B9" s="22">
        <v>15</v>
      </c>
      <c r="C9" s="23">
        <v>41.74</v>
      </c>
      <c r="D9" s="22">
        <f t="shared" ref="D9:D11" si="0">B9-C9</f>
        <v>-26.74</v>
      </c>
      <c r="E9" s="18"/>
      <c r="F9" s="25" t="s">
        <v>47</v>
      </c>
      <c r="G9" s="26">
        <f>G7+G8</f>
        <v>16280.17</v>
      </c>
    </row>
    <row r="10" spans="1:7" ht="18" x14ac:dyDescent="0.2">
      <c r="A10" s="21" t="s">
        <v>12</v>
      </c>
      <c r="B10" s="22">
        <v>2000</v>
      </c>
      <c r="C10" s="23">
        <v>2348</v>
      </c>
      <c r="D10" s="22">
        <f t="shared" si="0"/>
        <v>-348</v>
      </c>
      <c r="E10" s="18"/>
      <c r="F10" s="16" t="s">
        <v>16</v>
      </c>
      <c r="G10" s="24">
        <f>C29</f>
        <v>6237.6</v>
      </c>
    </row>
    <row r="11" spans="1:7" ht="18" x14ac:dyDescent="0.2">
      <c r="A11" s="21" t="s">
        <v>14</v>
      </c>
      <c r="B11" s="22"/>
      <c r="C11" s="27">
        <v>1760</v>
      </c>
      <c r="D11" s="22">
        <f t="shared" si="0"/>
        <v>-1760</v>
      </c>
      <c r="E11" s="18"/>
      <c r="F11" s="28" t="s">
        <v>17</v>
      </c>
      <c r="G11" s="28">
        <f>G9-G10</f>
        <v>10042.57</v>
      </c>
    </row>
    <row r="12" spans="1:7" ht="18" x14ac:dyDescent="0.2">
      <c r="A12" s="21"/>
      <c r="B12" s="22"/>
      <c r="C12" s="27"/>
      <c r="D12" s="22"/>
      <c r="E12" s="6"/>
    </row>
    <row r="13" spans="1:7" ht="18" x14ac:dyDescent="0.2">
      <c r="A13" s="29" t="s">
        <v>19</v>
      </c>
      <c r="B13" s="30">
        <f>SUM(B8:B12)</f>
        <v>5996</v>
      </c>
      <c r="C13" s="31">
        <f>SUM(C5:C12)</f>
        <v>7761.24</v>
      </c>
      <c r="D13" s="32">
        <f>SUM(D8:D12)</f>
        <v>-1765.24</v>
      </c>
      <c r="E13" s="6"/>
      <c r="F13" s="7" t="s">
        <v>18</v>
      </c>
      <c r="G13" s="2"/>
    </row>
    <row r="14" spans="1:7" ht="18" x14ac:dyDescent="0.2">
      <c r="A14" s="2"/>
      <c r="B14" s="33"/>
      <c r="C14" s="34"/>
      <c r="D14" s="33"/>
      <c r="E14" s="6"/>
      <c r="F14" s="13" t="s">
        <v>45</v>
      </c>
      <c r="G14" s="14">
        <v>3488.11</v>
      </c>
    </row>
    <row r="15" spans="1:7" ht="20" x14ac:dyDescent="0.2">
      <c r="A15" s="75" t="s">
        <v>21</v>
      </c>
      <c r="B15" s="76"/>
      <c r="C15" s="76"/>
      <c r="D15" s="77"/>
      <c r="E15" s="6"/>
      <c r="F15" s="16" t="s">
        <v>9</v>
      </c>
      <c r="G15" s="17">
        <v>6554.46</v>
      </c>
    </row>
    <row r="16" spans="1:7" ht="20" x14ac:dyDescent="0.2">
      <c r="A16" s="9"/>
      <c r="B16" s="10"/>
      <c r="C16" s="10"/>
      <c r="D16" s="11"/>
      <c r="E16" s="35"/>
      <c r="F16" s="28" t="s">
        <v>17</v>
      </c>
      <c r="G16" s="28">
        <f>SUM(G14:G15)</f>
        <v>10042.57</v>
      </c>
    </row>
    <row r="17" spans="1:7" ht="20" x14ac:dyDescent="0.2">
      <c r="A17" s="36" t="s">
        <v>22</v>
      </c>
      <c r="B17" s="22">
        <v>1458.6</v>
      </c>
      <c r="C17" s="37">
        <v>1289.9000000000001</v>
      </c>
      <c r="D17" s="22">
        <f>B17-C17</f>
        <v>168.7</v>
      </c>
      <c r="E17" s="35"/>
      <c r="F17" s="2"/>
      <c r="G17" s="2"/>
    </row>
    <row r="18" spans="1:7" ht="18" x14ac:dyDescent="0.2">
      <c r="A18" s="36" t="s">
        <v>23</v>
      </c>
      <c r="B18" s="22">
        <v>500</v>
      </c>
      <c r="C18" s="37">
        <f>60+57.42+38.42</f>
        <v>155.84</v>
      </c>
      <c r="D18" s="22">
        <f t="shared" ref="D18:D28" si="1">B18-C18</f>
        <v>344.16</v>
      </c>
      <c r="E18" s="38"/>
      <c r="F18" s="28" t="s">
        <v>5</v>
      </c>
      <c r="G18" s="28">
        <f>G16-G11</f>
        <v>0</v>
      </c>
    </row>
    <row r="19" spans="1:7" ht="18" x14ac:dyDescent="0.2">
      <c r="A19" s="36" t="s">
        <v>24</v>
      </c>
      <c r="B19" s="22">
        <v>200</v>
      </c>
      <c r="C19" s="37">
        <v>730.62</v>
      </c>
      <c r="D19" s="22">
        <f t="shared" si="1"/>
        <v>-530.62</v>
      </c>
      <c r="E19" s="33"/>
    </row>
    <row r="20" spans="1:7" ht="18" x14ac:dyDescent="0.2">
      <c r="A20" s="36" t="s">
        <v>25</v>
      </c>
      <c r="B20" s="22">
        <v>150</v>
      </c>
      <c r="C20" s="37">
        <v>69.290000000000006</v>
      </c>
      <c r="D20" s="22">
        <f t="shared" si="1"/>
        <v>80.709999999999994</v>
      </c>
      <c r="E20" s="33"/>
    </row>
    <row r="21" spans="1:7" ht="18" x14ac:dyDescent="0.2">
      <c r="A21" s="36" t="s">
        <v>26</v>
      </c>
      <c r="B21" s="22">
        <v>2000</v>
      </c>
      <c r="C21" s="37">
        <v>1973.26</v>
      </c>
      <c r="D21" s="22">
        <f t="shared" si="1"/>
        <v>26.74</v>
      </c>
      <c r="E21" s="33"/>
    </row>
    <row r="22" spans="1:7" ht="18" x14ac:dyDescent="0.2">
      <c r="A22" s="36" t="s">
        <v>27</v>
      </c>
      <c r="B22" s="22">
        <v>200</v>
      </c>
      <c r="C22" s="37">
        <v>845.04</v>
      </c>
      <c r="D22" s="22">
        <f t="shared" si="1"/>
        <v>-645.04</v>
      </c>
      <c r="E22" s="33"/>
    </row>
    <row r="23" spans="1:7" ht="18" x14ac:dyDescent="0.2">
      <c r="A23" s="36" t="s">
        <v>28</v>
      </c>
      <c r="B23" s="22">
        <v>1000</v>
      </c>
      <c r="C23" s="37">
        <v>685.94</v>
      </c>
      <c r="D23" s="22">
        <f t="shared" si="1"/>
        <v>314.06</v>
      </c>
      <c r="E23" s="33"/>
    </row>
    <row r="24" spans="1:7" ht="18" x14ac:dyDescent="0.2">
      <c r="A24" s="36" t="s">
        <v>29</v>
      </c>
      <c r="B24" s="22">
        <v>150</v>
      </c>
      <c r="C24" s="37">
        <v>0</v>
      </c>
      <c r="D24" s="22">
        <f t="shared" si="1"/>
        <v>150</v>
      </c>
      <c r="E24" s="33"/>
    </row>
    <row r="25" spans="1:7" ht="18" x14ac:dyDescent="0.2">
      <c r="A25" s="39" t="s">
        <v>30</v>
      </c>
      <c r="B25" s="40">
        <v>180</v>
      </c>
      <c r="C25" s="37">
        <v>161.61000000000001</v>
      </c>
      <c r="D25" s="22">
        <f t="shared" si="1"/>
        <v>18.39</v>
      </c>
      <c r="E25" s="33"/>
    </row>
    <row r="26" spans="1:7" ht="18" x14ac:dyDescent="0.2">
      <c r="A26" s="36" t="s">
        <v>31</v>
      </c>
      <c r="B26" s="22">
        <v>250</v>
      </c>
      <c r="C26" s="37">
        <v>310</v>
      </c>
      <c r="D26" s="22">
        <f t="shared" si="1"/>
        <v>-60</v>
      </c>
      <c r="E26" s="33"/>
    </row>
    <row r="27" spans="1:7" ht="18" x14ac:dyDescent="0.2">
      <c r="A27" s="36" t="s">
        <v>32</v>
      </c>
      <c r="B27" s="22">
        <v>50</v>
      </c>
      <c r="C27" s="37">
        <v>16.100000000000001</v>
      </c>
      <c r="D27" s="22">
        <f t="shared" si="1"/>
        <v>33.9</v>
      </c>
      <c r="E27" s="33"/>
    </row>
    <row r="28" spans="1:7" ht="18" x14ac:dyDescent="0.2">
      <c r="A28" s="36"/>
      <c r="B28" s="22"/>
      <c r="C28" s="41"/>
      <c r="D28" s="22">
        <f t="shared" si="1"/>
        <v>0</v>
      </c>
      <c r="E28" s="33"/>
    </row>
    <row r="29" spans="1:7" ht="18" x14ac:dyDescent="0.2">
      <c r="A29" s="42" t="s">
        <v>19</v>
      </c>
      <c r="B29" s="43">
        <f>SUM(B17:B28)</f>
        <v>6138.6</v>
      </c>
      <c r="C29" s="44">
        <f>SUM(C17:C28)</f>
        <v>6237.6</v>
      </c>
      <c r="D29" s="43">
        <f>SUM(D17:D28)</f>
        <v>-99.000000000000199</v>
      </c>
      <c r="E29" s="33"/>
    </row>
    <row r="30" spans="1:7" ht="18" x14ac:dyDescent="0.2">
      <c r="B30" s="33"/>
      <c r="C30" s="45"/>
      <c r="D30" s="45"/>
      <c r="E30" s="33"/>
    </row>
    <row r="31" spans="1:7" ht="18" x14ac:dyDescent="0.2">
      <c r="E31" s="33"/>
    </row>
    <row r="33" spans="1:3" ht="25" x14ac:dyDescent="0.2">
      <c r="A33" s="69" t="s">
        <v>48</v>
      </c>
      <c r="B33" s="69"/>
      <c r="C33" s="69"/>
    </row>
    <row r="34" spans="1:3" ht="20" x14ac:dyDescent="0.2">
      <c r="A34" s="70"/>
      <c r="B34" s="70"/>
      <c r="C34" s="70"/>
    </row>
    <row r="35" spans="1:3" ht="18" x14ac:dyDescent="0.2">
      <c r="A35" s="46" t="s">
        <v>2</v>
      </c>
      <c r="B35" s="46" t="s">
        <v>49</v>
      </c>
      <c r="C35" s="46" t="s">
        <v>50</v>
      </c>
    </row>
    <row r="36" spans="1:3" ht="18" x14ac:dyDescent="0.2">
      <c r="A36" s="47"/>
      <c r="B36" s="47"/>
      <c r="C36" s="47"/>
    </row>
    <row r="37" spans="1:3" ht="20" x14ac:dyDescent="0.2">
      <c r="A37" s="71" t="s">
        <v>1</v>
      </c>
      <c r="B37" s="72"/>
      <c r="C37" s="73"/>
    </row>
    <row r="38" spans="1:3" ht="20" x14ac:dyDescent="0.2">
      <c r="A38" s="10"/>
      <c r="B38" s="10"/>
      <c r="C38" s="11"/>
    </row>
    <row r="39" spans="1:3" ht="18" x14ac:dyDescent="0.2">
      <c r="A39" s="21" t="s">
        <v>8</v>
      </c>
      <c r="B39" s="22">
        <v>3981</v>
      </c>
      <c r="C39" s="22">
        <v>3700</v>
      </c>
    </row>
    <row r="40" spans="1:3" ht="18" x14ac:dyDescent="0.2">
      <c r="A40" s="21" t="s">
        <v>10</v>
      </c>
      <c r="B40" s="22">
        <v>15</v>
      </c>
      <c r="C40" s="22">
        <v>50</v>
      </c>
    </row>
    <row r="41" spans="1:3" ht="18" x14ac:dyDescent="0.2">
      <c r="A41" s="21" t="s">
        <v>12</v>
      </c>
      <c r="B41" s="22">
        <v>2000</v>
      </c>
      <c r="C41" s="22">
        <v>2300</v>
      </c>
    </row>
    <row r="42" spans="1:3" ht="18" x14ac:dyDescent="0.2">
      <c r="A42" s="21"/>
      <c r="B42" s="22"/>
      <c r="C42" s="22"/>
    </row>
    <row r="43" spans="1:3" ht="18" x14ac:dyDescent="0.2">
      <c r="A43" s="29" t="s">
        <v>19</v>
      </c>
      <c r="B43" s="32">
        <f>SUM(B39:B41)</f>
        <v>5996</v>
      </c>
      <c r="C43" s="30">
        <f>SUM(C39:C41)</f>
        <v>6050</v>
      </c>
    </row>
    <row r="44" spans="1:3" ht="20" x14ac:dyDescent="0.2">
      <c r="A44" s="10"/>
      <c r="B44" s="10"/>
      <c r="C44" s="11"/>
    </row>
    <row r="45" spans="1:3" ht="20" x14ac:dyDescent="0.2">
      <c r="A45" s="71" t="s">
        <v>21</v>
      </c>
      <c r="B45" s="72"/>
      <c r="C45" s="73"/>
    </row>
    <row r="46" spans="1:3" ht="20" x14ac:dyDescent="0.2">
      <c r="A46" s="10"/>
      <c r="B46" s="10"/>
      <c r="C46" s="11"/>
    </row>
    <row r="47" spans="1:3" ht="18" x14ac:dyDescent="0.2">
      <c r="A47" s="36" t="s">
        <v>22</v>
      </c>
      <c r="B47" s="22">
        <v>1458.6</v>
      </c>
      <c r="C47" s="22">
        <v>1400</v>
      </c>
    </row>
    <row r="48" spans="1:3" ht="18" x14ac:dyDescent="0.2">
      <c r="A48" s="36" t="s">
        <v>23</v>
      </c>
      <c r="B48" s="22">
        <v>500</v>
      </c>
      <c r="C48" s="22">
        <v>200</v>
      </c>
    </row>
    <row r="49" spans="1:3" ht="18" x14ac:dyDescent="0.2">
      <c r="A49" s="36" t="s">
        <v>24</v>
      </c>
      <c r="B49" s="22">
        <v>200</v>
      </c>
      <c r="C49" s="22">
        <v>300</v>
      </c>
    </row>
    <row r="50" spans="1:3" ht="18" x14ac:dyDescent="0.2">
      <c r="A50" s="36" t="s">
        <v>25</v>
      </c>
      <c r="B50" s="22">
        <v>150</v>
      </c>
      <c r="C50" s="22">
        <v>150</v>
      </c>
    </row>
    <row r="51" spans="1:3" ht="18" x14ac:dyDescent="0.2">
      <c r="A51" s="36" t="s">
        <v>26</v>
      </c>
      <c r="B51" s="22">
        <v>2000</v>
      </c>
      <c r="C51" s="22">
        <v>2000</v>
      </c>
    </row>
    <row r="52" spans="1:3" ht="18" x14ac:dyDescent="0.2">
      <c r="A52" s="36" t="s">
        <v>51</v>
      </c>
      <c r="B52" s="22">
        <v>200</v>
      </c>
      <c r="C52" s="22">
        <v>800</v>
      </c>
    </row>
    <row r="53" spans="1:3" ht="18" x14ac:dyDescent="0.2">
      <c r="A53" s="36" t="s">
        <v>28</v>
      </c>
      <c r="B53" s="22">
        <v>1000</v>
      </c>
      <c r="C53" s="22">
        <v>750</v>
      </c>
    </row>
    <row r="54" spans="1:3" ht="18" x14ac:dyDescent="0.2">
      <c r="A54" s="36" t="s">
        <v>29</v>
      </c>
      <c r="B54" s="22">
        <v>150</v>
      </c>
      <c r="C54" s="22">
        <v>150</v>
      </c>
    </row>
    <row r="55" spans="1:3" ht="18" x14ac:dyDescent="0.2">
      <c r="A55" s="39" t="s">
        <v>30</v>
      </c>
      <c r="B55" s="40">
        <v>180</v>
      </c>
      <c r="C55" s="40">
        <v>170</v>
      </c>
    </row>
    <row r="56" spans="1:3" ht="18" x14ac:dyDescent="0.2">
      <c r="A56" s="36" t="s">
        <v>52</v>
      </c>
      <c r="B56" s="22">
        <v>250</v>
      </c>
      <c r="C56" s="22">
        <v>300</v>
      </c>
    </row>
    <row r="57" spans="1:3" ht="18" x14ac:dyDescent="0.2">
      <c r="A57" s="36" t="s">
        <v>53</v>
      </c>
      <c r="B57" s="22">
        <v>50</v>
      </c>
      <c r="C57" s="22">
        <v>50</v>
      </c>
    </row>
    <row r="58" spans="1:3" ht="18" x14ac:dyDescent="0.2">
      <c r="B58" s="36"/>
      <c r="C58" s="22"/>
    </row>
    <row r="59" spans="1:3" ht="18" x14ac:dyDescent="0.2">
      <c r="A59" s="29" t="s">
        <v>19</v>
      </c>
      <c r="B59" s="48">
        <f>SUM(B47:B58)</f>
        <v>6138.6</v>
      </c>
      <c r="C59" s="43">
        <f>SUM(C47:C58)</f>
        <v>6270</v>
      </c>
    </row>
  </sheetData>
  <mergeCells count="8">
    <mergeCell ref="A34:C34"/>
    <mergeCell ref="A37:C37"/>
    <mergeCell ref="A45:C45"/>
    <mergeCell ref="A1:D1"/>
    <mergeCell ref="A3:E3"/>
    <mergeCell ref="A6:D6"/>
    <mergeCell ref="A15:D15"/>
    <mergeCell ref="A33:C33"/>
  </mergeCell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)verzicht 2023</vt:lpstr>
      <vt:lpstr>Begroting 2024</vt:lpstr>
      <vt:lpstr>Gecombineerd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Roelof de Pijper</dc:creator>
  <cp:lastModifiedBy>Frans van den Berg</cp:lastModifiedBy>
  <cp:lastPrinted>2024-02-08T09:44:00Z</cp:lastPrinted>
  <dcterms:created xsi:type="dcterms:W3CDTF">2024-02-05T12:55:00Z</dcterms:created>
  <dcterms:modified xsi:type="dcterms:W3CDTF">2025-02-06T13:19:13Z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19C37EF438274B219141652139A2ED6A_12</vt:lpwstr>
  </property>
  <property fmtid="{D5CDD505-2E9C-101B-9397-08002B2CF9AE}" pid="3" name="KSOProductBuildVer">
    <vt:lpwstr>1033-12.2.0.19805</vt:lpwstr>
  </property>
</Properties>
</file>